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0940" windowHeight="10110"/>
  </bookViews>
  <sheets>
    <sheet name="Sheet1" sheetId="1" r:id="rId1"/>
    <sheet name="Sheet2" sheetId="2" r:id="rId2"/>
    <sheet name="Sheet3" sheetId="3" r:id="rId3"/>
  </sheets>
  <definedNames>
    <definedName name="_Toc349216097" localSheetId="0">Sheet1!$G$41</definedName>
    <definedName name="_Toc349216098" localSheetId="0">Sheet1!$G$42</definedName>
    <definedName name="_Toc349216099" localSheetId="0">Sheet1!$G$43</definedName>
    <definedName name="_Toc349216100" localSheetId="0">Sheet1!$G$44</definedName>
    <definedName name="_Toc349216101" localSheetId="0">Sheet1!$G$45</definedName>
    <definedName name="_Toc349216102" localSheetId="0">Sheet1!$G$46</definedName>
    <definedName name="_Toc349216103" localSheetId="0">Sheet1!$G$47</definedName>
    <definedName name="_Toc349216104" localSheetId="0">Sheet1!$G$48</definedName>
    <definedName name="_Toc349216105" localSheetId="0">Sheet1!$G$49</definedName>
    <definedName name="_Toc349216106" localSheetId="0">Sheet1!$G$50</definedName>
    <definedName name="_Toc349216107" localSheetId="0">Sheet1!$G$51</definedName>
    <definedName name="_xlnm.Print_Area" localSheetId="0">Sheet1!$B$2:$U$144</definedName>
    <definedName name="_xlnm.Print_Titles" localSheetId="0">Sheet1!$16:$16</definedName>
  </definedNames>
  <calcPr calcId="145621"/>
</workbook>
</file>

<file path=xl/calcChain.xml><?xml version="1.0" encoding="utf-8"?>
<calcChain xmlns="http://schemas.openxmlformats.org/spreadsheetml/2006/main">
  <c r="B123" i="1" l="1"/>
  <c r="B124" i="1"/>
  <c r="B126" i="1"/>
  <c r="B127" i="1"/>
  <c r="B128" i="1"/>
  <c r="B129" i="1"/>
  <c r="B77" i="1"/>
  <c r="B85" i="1" l="1"/>
  <c r="B84" i="1"/>
  <c r="S88" i="1" l="1"/>
  <c r="S134" i="1"/>
  <c r="S115" i="1"/>
  <c r="S70" i="1"/>
  <c r="S54" i="1"/>
  <c r="S38" i="1"/>
  <c r="S25" i="1"/>
  <c r="Q88" i="1"/>
  <c r="Q134" i="1"/>
  <c r="Q115" i="1"/>
  <c r="Q70" i="1"/>
  <c r="Q54" i="1"/>
  <c r="Q38" i="1"/>
  <c r="Q25" i="1"/>
  <c r="P136" i="1" l="1"/>
  <c r="B74" i="1"/>
  <c r="B75" i="1"/>
  <c r="B76" i="1"/>
  <c r="B78" i="1"/>
  <c r="B79" i="1"/>
  <c r="B80" i="1"/>
  <c r="B81" i="1"/>
  <c r="B82" i="1"/>
  <c r="B83" i="1"/>
  <c r="B73" i="1"/>
  <c r="B118" i="1"/>
  <c r="B119" i="1"/>
  <c r="B122" i="1"/>
  <c r="B130" i="1"/>
  <c r="B131" i="1"/>
  <c r="B67" i="1"/>
  <c r="B66" i="1"/>
  <c r="B65" i="1"/>
  <c r="B64" i="1"/>
  <c r="B63" i="1"/>
  <c r="B62" i="1"/>
  <c r="B61" i="1"/>
  <c r="B60" i="1"/>
  <c r="B59" i="1"/>
  <c r="B57" i="1"/>
  <c r="R31" i="1" l="1"/>
  <c r="T31" i="1" s="1"/>
  <c r="R103" i="1"/>
  <c r="T103" i="1" s="1"/>
  <c r="R97" i="1"/>
  <c r="T97" i="1" s="1"/>
  <c r="R32" i="1"/>
  <c r="T32" i="1" s="1"/>
  <c r="R96" i="1"/>
  <c r="T96" i="1" s="1"/>
  <c r="R58" i="1"/>
  <c r="T58" i="1" s="1"/>
  <c r="R95" i="1"/>
  <c r="T95" i="1" s="1"/>
  <c r="R35" i="1"/>
  <c r="T35" i="1" s="1"/>
  <c r="R33" i="1"/>
  <c r="T33" i="1" s="1"/>
  <c r="R94" i="1"/>
  <c r="T94" i="1" s="1"/>
  <c r="R93" i="1"/>
  <c r="T93" i="1" s="1"/>
  <c r="R30" i="1"/>
  <c r="T30" i="1" s="1"/>
  <c r="R34" i="1"/>
  <c r="T34" i="1" s="1"/>
  <c r="R91" i="1"/>
  <c r="T91" i="1" s="1"/>
  <c r="R129" i="1"/>
  <c r="T129" i="1" s="1"/>
  <c r="R120" i="1"/>
  <c r="T120" i="1" s="1"/>
  <c r="R128" i="1"/>
  <c r="T128" i="1" s="1"/>
  <c r="R119" i="1"/>
  <c r="T119" i="1" s="1"/>
  <c r="R127" i="1"/>
  <c r="T127" i="1" s="1"/>
  <c r="R126" i="1"/>
  <c r="T126" i="1" s="1"/>
  <c r="R125" i="1"/>
  <c r="T125" i="1" s="1"/>
  <c r="R124" i="1"/>
  <c r="T124" i="1" s="1"/>
  <c r="R123" i="1"/>
  <c r="T123" i="1" s="1"/>
  <c r="R121" i="1"/>
  <c r="T121" i="1" s="1"/>
  <c r="R41" i="1"/>
  <c r="T41" i="1" s="1"/>
  <c r="R51" i="1"/>
  <c r="T51" i="1" s="1"/>
  <c r="R43" i="1"/>
  <c r="T43" i="1" s="1"/>
  <c r="R47" i="1"/>
  <c r="T47" i="1" s="1"/>
  <c r="R77" i="1"/>
  <c r="T77" i="1" s="1"/>
  <c r="R84" i="1"/>
  <c r="T84" i="1" s="1"/>
  <c r="R85" i="1"/>
  <c r="T85" i="1" s="1"/>
  <c r="R76" i="1"/>
  <c r="T76" i="1" s="1"/>
  <c r="R131" i="1"/>
  <c r="T131" i="1" s="1"/>
  <c r="R75" i="1"/>
  <c r="T75" i="1" s="1"/>
  <c r="R130" i="1"/>
  <c r="T130" i="1" s="1"/>
  <c r="R83" i="1"/>
  <c r="T83" i="1" s="1"/>
  <c r="R74" i="1"/>
  <c r="T74" i="1" s="1"/>
  <c r="R82" i="1"/>
  <c r="T82" i="1" s="1"/>
  <c r="R81" i="1"/>
  <c r="T81" i="1" s="1"/>
  <c r="R80" i="1"/>
  <c r="T80" i="1" s="1"/>
  <c r="R78" i="1"/>
  <c r="T78" i="1" s="1"/>
  <c r="R63" i="1"/>
  <c r="T63" i="1" s="1"/>
  <c r="R64" i="1"/>
  <c r="T64" i="1" s="1"/>
  <c r="R65" i="1"/>
  <c r="T65" i="1" s="1"/>
  <c r="R66" i="1"/>
  <c r="T66" i="1" s="1"/>
  <c r="R67" i="1"/>
  <c r="T67" i="1" s="1"/>
  <c r="R59" i="1"/>
  <c r="T59" i="1" s="1"/>
  <c r="R57" i="1"/>
  <c r="T57" i="1" s="1"/>
  <c r="R60" i="1"/>
  <c r="T60" i="1" s="1"/>
  <c r="R62" i="1"/>
  <c r="T62" i="1" s="1"/>
  <c r="R28" i="1"/>
  <c r="T28" i="1" s="1"/>
  <c r="R19" i="1"/>
  <c r="T19" i="1" s="1"/>
  <c r="R20" i="1"/>
  <c r="T20" i="1" s="1"/>
  <c r="R29" i="1"/>
  <c r="T29" i="1" s="1"/>
  <c r="R21" i="1"/>
  <c r="T21" i="1" s="1"/>
  <c r="R22" i="1"/>
  <c r="T22" i="1" s="1"/>
  <c r="R18" i="1"/>
  <c r="Q100" i="1" l="1"/>
  <c r="Q136" i="1" s="1"/>
  <c r="T54" i="1"/>
  <c r="T70" i="1"/>
  <c r="R100" i="1"/>
  <c r="T134" i="1"/>
  <c r="T88" i="1"/>
  <c r="T18" i="1"/>
  <c r="T25" i="1" s="1"/>
  <c r="T38" i="1"/>
  <c r="T115" i="1"/>
  <c r="R88" i="1"/>
  <c r="R134" i="1"/>
  <c r="R70" i="1"/>
  <c r="R54" i="1"/>
  <c r="R115" i="1"/>
  <c r="R25" i="1"/>
  <c r="R38" i="1"/>
  <c r="T100" i="1" l="1"/>
  <c r="T136" i="1" s="1"/>
  <c r="S100" i="1"/>
  <c r="S136" i="1" s="1"/>
  <c r="R136" i="1"/>
</calcChain>
</file>

<file path=xl/sharedStrings.xml><?xml version="1.0" encoding="utf-8"?>
<sst xmlns="http://schemas.openxmlformats.org/spreadsheetml/2006/main" count="114" uniqueCount="102">
  <si>
    <t>Level of Confidence in Sustainability of Software Investment</t>
  </si>
  <si>
    <t>Guarantee of support for 20 years</t>
  </si>
  <si>
    <t>Recognize Right to Maintain and Repair</t>
  </si>
  <si>
    <t>Willingness to place source code in Escrow or other measures to guarantee sustainability</t>
  </si>
  <si>
    <t>Size of Software Company Internationally</t>
  </si>
  <si>
    <t>All factors to be scored on a scale of 0 to 10</t>
  </si>
  <si>
    <t>Comments on Overall Contracting Approach and suggestions for improvement</t>
  </si>
  <si>
    <t>Finalization of bid -- detailed planning, contracting, etc</t>
  </si>
  <si>
    <t>Establishment</t>
  </si>
  <si>
    <t>Project Management and Change Facilitation</t>
  </si>
  <si>
    <t>Project Management</t>
  </si>
  <si>
    <t>Change Facilitation</t>
  </si>
  <si>
    <t>Finance</t>
  </si>
  <si>
    <t>General Ledger</t>
  </si>
  <si>
    <t>Accounts Receivable</t>
  </si>
  <si>
    <t>Accounts Payable</t>
  </si>
  <si>
    <t>Cashbook</t>
  </si>
  <si>
    <t>Assets Register</t>
  </si>
  <si>
    <t>Other Finance</t>
  </si>
  <si>
    <t>Data Warehouse and Business Intelligence</t>
  </si>
  <si>
    <t>Laboratory</t>
  </si>
  <si>
    <t>Total solution integration</t>
  </si>
  <si>
    <t>Computer Based Training software</t>
  </si>
  <si>
    <t>Custom Development</t>
  </si>
  <si>
    <t>Operational commissioning and ramp-up</t>
  </si>
  <si>
    <t>Operational support</t>
  </si>
  <si>
    <t>Contingency</t>
  </si>
  <si>
    <t>Other items NOT catered for elsewhere</t>
  </si>
  <si>
    <t>Weighted Score</t>
  </si>
  <si>
    <t>NOTES:</t>
  </si>
  <si>
    <t>Main Section Weights %</t>
  </si>
  <si>
    <t>Sub-Section Weights %</t>
  </si>
  <si>
    <t>Individual Overall Weights %</t>
  </si>
  <si>
    <t>Score
0 to 10</t>
  </si>
  <si>
    <t>Total / Avg -- Level of Confidence in Sustainability of Software Investment</t>
  </si>
  <si>
    <t>Total / Avg -- Track Record and Credibility of Implementer</t>
  </si>
  <si>
    <t>Item</t>
  </si>
  <si>
    <t>Description</t>
  </si>
  <si>
    <t>Name of Evaluator</t>
  </si>
  <si>
    <t>. . . . . . . . . . . . . . . . . . . . . . . . . . . . . . . . . . . . . . . . . . . . . . . . . . . . . . . . . . . . . . . . . . . . . . .</t>
  </si>
  <si>
    <t>Signature</t>
  </si>
  <si>
    <t/>
  </si>
  <si>
    <t>Evaluators on completion of evaluation</t>
  </si>
  <si>
    <t>Name of Implementer and Software being Evaluated</t>
  </si>
  <si>
    <t>Overall System Integration Requirements</t>
  </si>
  <si>
    <t>General System Requirements</t>
  </si>
  <si>
    <t>Name of Bidding Organization</t>
  </si>
  <si>
    <t>Name of Authorized Signatory of Bidding Organizaiton</t>
  </si>
  <si>
    <t xml:space="preserve">                                                                                                                            Signature</t>
  </si>
  <si>
    <t>I hereby certify that we have taken note of the above and that our proposal</t>
  </si>
  <si>
    <t>addresses all these factors insufficient detail for them to be evaluated</t>
  </si>
  <si>
    <t>Willingness to be held accountable legally &amp; financially --  Professional Indemnity Insurance</t>
  </si>
  <si>
    <t>Human Resources</t>
  </si>
  <si>
    <t>Payroll</t>
  </si>
  <si>
    <t>Basic Reporting</t>
  </si>
  <si>
    <t>Advanced Reporting</t>
  </si>
  <si>
    <t>Models</t>
  </si>
  <si>
    <t>Dashboards</t>
  </si>
  <si>
    <t>Other Recommended Elements</t>
  </si>
  <si>
    <t>Manage Truck Utilization and Turnaround</t>
  </si>
  <si>
    <t>Truck Utilization and Turnaround</t>
  </si>
  <si>
    <t>Operations Board</t>
  </si>
  <si>
    <t>Interface with Vehicle Tracking Systems</t>
  </si>
  <si>
    <t>Load Broking to Sub-Contractors</t>
  </si>
  <si>
    <t>Rates</t>
  </si>
  <si>
    <t>Other Accounts Receivable</t>
  </si>
  <si>
    <t>Invoicing including linkage to payment of Sub-Contractors</t>
  </si>
  <si>
    <t>Working draft : scores are all 10 in order to verify formulae -- remove the 10 scores before publication -- if this line is present do NOT print</t>
  </si>
  <si>
    <t>Single Prime Contractor – Integrator / Implementer -- fully accountable</t>
  </si>
  <si>
    <t>Headline Business Requirements</t>
  </si>
  <si>
    <t>Total Headline Business Requirements</t>
  </si>
  <si>
    <t>General Project Requirements -- Comprehensiveness of Offering and Goodness of Fit</t>
  </si>
  <si>
    <t>Total General Project Requirements -- Comprehensiveness of Offering and Goodness of Fit</t>
  </si>
  <si>
    <t>Data Warehouse, Lab &amp; Custom Dev -- Comprehensiveness of Offering and Goodness of Fit</t>
  </si>
  <si>
    <t>Total Data Warehouse, Lab &amp; Custom Dev -- Comprehensiveness of Offering &amp; Goodness Fit</t>
  </si>
  <si>
    <t>Other Specialist Modules -- Comprehensiveness of Offering &amp; Goodness of Fit</t>
  </si>
  <si>
    <t>Finance and Administration Modules -- Comprehensiveness of Offering &amp; Goodness of Fit</t>
  </si>
  <si>
    <t>Total Finance and Administration Modules -- Comprehensiveness of Offering &amp; Goodness Fit</t>
  </si>
  <si>
    <t>where 0 = do not qualify at all, could not be worse and 10 = fully meets our requirements, could not be better</t>
  </si>
  <si>
    <t>Off-the-shelf recognized brand accounting modules (ERP) -- must be a mainstream brand</t>
  </si>
  <si>
    <t>Vehicle Milestone Monitoring and Reporting including alerts</t>
  </si>
  <si>
    <t>Operate in Numerous Countries with transactions in multiple currencies to a single GL</t>
  </si>
  <si>
    <t>Contract Accounting / Divisional Reporting / Vehicle Costings</t>
  </si>
  <si>
    <t>Page Number
in Submission Pack</t>
  </si>
  <si>
    <t>Client Bid Adjudication Score Sheet</t>
  </si>
  <si>
    <t>Track Record with organizations similar to Client</t>
  </si>
  <si>
    <t>Track Record and Credibility of Implementer and Core Client Business Management System</t>
  </si>
  <si>
    <t>Track Record in Client Business</t>
  </si>
  <si>
    <t>Operation of Laboratory in accordance with Client Business Holding requirements</t>
  </si>
  <si>
    <t>Client Business Specific Modules -- Comprehensiveness of Offering &amp; Goodness of Fit</t>
  </si>
  <si>
    <t>Overall Client Business Management Solution</t>
  </si>
  <si>
    <t>Total Client Business Specific Modules -- Comprehensiveness of Offering &amp; Goodness of Fit</t>
  </si>
  <si>
    <t>Size of xxxn presence</t>
  </si>
  <si>
    <t>Size of Implementer in xxx</t>
  </si>
  <si>
    <t>Ability to interface / integrate with the full diversity of third party systems required throughout xxx</t>
  </si>
  <si>
    <t>Ability to accommodate poor electronic communication in xxx</t>
  </si>
  <si>
    <t>Track Record in xxx xxx</t>
  </si>
  <si>
    <t>Capacity and Ability to support throughout xxx xxx</t>
  </si>
  <si>
    <t>Track Record of the Core Business System Software Offering in Client Business Globally</t>
  </si>
  <si>
    <t>Track Record of the Core Business System Software Offering in Client Business in xxx</t>
  </si>
  <si>
    <t>Software to manage xxx  – must share data with customers</t>
  </si>
  <si>
    <t>Software 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</si>
</sst>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3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gray0625">
        <bgColor theme="0"/>
      </patternFill>
    </fill>
  </fills>
  <borders count="28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/>
      <right/>
      <top style="dotted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dotted">
        <color auto="1"/>
      </top>
      <bottom/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dotted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dotted">
        <color auto="1"/>
      </top>
      <bottom/>
      <diagonal/>
    </border>
    <border>
      <left style="thick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/>
      <bottom style="dashDot">
        <color auto="1"/>
      </bottom>
      <diagonal/>
    </border>
    <border>
      <left/>
      <right/>
      <top/>
      <bottom style="dashDot">
        <color auto="1"/>
      </bottom>
      <diagonal/>
    </border>
    <border>
      <left style="thick">
        <color auto="1"/>
      </left>
      <right/>
      <top/>
      <bottom style="dashDot">
        <color auto="1"/>
      </bottom>
      <diagonal/>
    </border>
    <border>
      <left style="thick">
        <color auto="1"/>
      </left>
      <right style="thick">
        <color auto="1"/>
      </right>
      <top/>
      <bottom style="dashDot">
        <color auto="1"/>
      </bottom>
      <diagonal/>
    </border>
    <border>
      <left/>
      <right style="thick">
        <color auto="1"/>
      </right>
      <top style="dashDot">
        <color auto="1"/>
      </top>
      <bottom/>
      <diagonal/>
    </border>
    <border>
      <left/>
      <right/>
      <top style="dashDot">
        <color auto="1"/>
      </top>
      <bottom/>
      <diagonal/>
    </border>
    <border>
      <left style="thick">
        <color auto="1"/>
      </left>
      <right/>
      <top style="dashDot">
        <color auto="1"/>
      </top>
      <bottom/>
      <diagonal/>
    </border>
    <border>
      <left style="thick">
        <color auto="1"/>
      </left>
      <right style="thick">
        <color auto="1"/>
      </right>
      <top style="dashDot">
        <color auto="1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1" xfId="0" applyFont="1" applyBorder="1" applyAlignment="1"/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/>
    <xf numFmtId="0" fontId="0" fillId="0" borderId="0" xfId="0" applyFill="1" applyBorder="1"/>
    <xf numFmtId="0" fontId="3" fillId="0" borderId="2" xfId="0" applyFont="1" applyBorder="1"/>
    <xf numFmtId="0" fontId="0" fillId="0" borderId="2" xfId="0" applyBorder="1"/>
    <xf numFmtId="0" fontId="3" fillId="0" borderId="3" xfId="0" applyFont="1" applyBorder="1"/>
    <xf numFmtId="0" fontId="0" fillId="0" borderId="3" xfId="0" applyBorder="1"/>
    <xf numFmtId="0" fontId="4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0" fillId="0" borderId="0" xfId="0" applyBorder="1" applyAlignment="1">
      <alignment vertical="top"/>
    </xf>
    <xf numFmtId="2" fontId="0" fillId="0" borderId="0" xfId="0" applyNumberFormat="1" applyBorder="1" applyAlignment="1">
      <alignment horizontal="center"/>
    </xf>
    <xf numFmtId="2" fontId="5" fillId="0" borderId="0" xfId="0" applyNumberFormat="1" applyFont="1" applyBorder="1" applyAlignment="1">
      <alignment horizontal="centerContinuous"/>
    </xf>
    <xf numFmtId="0" fontId="0" fillId="0" borderId="4" xfId="0" applyBorder="1"/>
    <xf numFmtId="0" fontId="3" fillId="0" borderId="4" xfId="0" applyFont="1" applyBorder="1"/>
    <xf numFmtId="0" fontId="2" fillId="0" borderId="9" xfId="0" applyFont="1" applyBorder="1" applyAlignment="1"/>
    <xf numFmtId="0" fontId="2" fillId="0" borderId="11" xfId="0" applyFont="1" applyBorder="1" applyAlignment="1">
      <alignment vertical="top"/>
    </xf>
    <xf numFmtId="0" fontId="0" fillId="0" borderId="12" xfId="0" applyBorder="1" applyAlignment="1">
      <alignment vertical="top"/>
    </xf>
    <xf numFmtId="0" fontId="3" fillId="0" borderId="12" xfId="0" applyFont="1" applyBorder="1" applyAlignment="1">
      <alignment vertical="top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6" xfId="0" applyNumberFormat="1" applyFill="1" applyBorder="1" applyAlignment="1">
      <alignment horizontal="center"/>
    </xf>
    <xf numFmtId="2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0" xfId="0" quotePrefix="1"/>
    <xf numFmtId="0" fontId="1" fillId="3" borderId="11" xfId="0" applyFont="1" applyFill="1" applyBorder="1" applyAlignment="1">
      <alignment horizontal="center" vertical="top" wrapText="1"/>
    </xf>
    <xf numFmtId="0" fontId="1" fillId="3" borderId="12" xfId="0" applyFont="1" applyFill="1" applyBorder="1" applyAlignment="1">
      <alignment horizontal="center" vertical="top" wrapText="1"/>
    </xf>
    <xf numFmtId="2" fontId="1" fillId="3" borderId="13" xfId="0" applyNumberFormat="1" applyFont="1" applyFill="1" applyBorder="1" applyAlignment="1">
      <alignment horizontal="center" vertical="top" wrapText="1"/>
    </xf>
    <xf numFmtId="2" fontId="1" fillId="3" borderId="5" xfId="0" applyNumberFormat="1" applyFont="1" applyFill="1" applyBorder="1" applyAlignment="1">
      <alignment horizontal="center" vertical="top" wrapText="1"/>
    </xf>
    <xf numFmtId="0" fontId="0" fillId="0" borderId="21" xfId="0" applyBorder="1"/>
    <xf numFmtId="0" fontId="0" fillId="2" borderId="22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2" fontId="0" fillId="2" borderId="20" xfId="0" applyNumberFormat="1" applyFill="1" applyBorder="1" applyAlignment="1">
      <alignment horizontal="center"/>
    </xf>
    <xf numFmtId="0" fontId="0" fillId="0" borderId="21" xfId="0" applyBorder="1" applyAlignment="1">
      <alignment horizontal="center"/>
    </xf>
    <xf numFmtId="2" fontId="0" fillId="2" borderId="23" xfId="0" applyNumberFormat="1" applyFill="1" applyBorder="1" applyAlignment="1">
      <alignment horizontal="center"/>
    </xf>
    <xf numFmtId="0" fontId="1" fillId="0" borderId="21" xfId="0" applyFont="1" applyBorder="1"/>
    <xf numFmtId="0" fontId="2" fillId="0" borderId="0" xfId="0" applyFont="1"/>
    <xf numFmtId="0" fontId="3" fillId="0" borderId="0" xfId="0" applyFont="1"/>
    <xf numFmtId="0" fontId="0" fillId="0" borderId="0" xfId="0" applyAlignment="1"/>
    <xf numFmtId="0" fontId="0" fillId="0" borderId="0" xfId="0" applyAlignment="1">
      <alignment horizontal="center"/>
    </xf>
    <xf numFmtId="0" fontId="6" fillId="0" borderId="0" xfId="0" applyFont="1"/>
    <xf numFmtId="0" fontId="0" fillId="0" borderId="6" xfId="0" applyBorder="1" applyAlignment="1">
      <alignment vertical="top"/>
    </xf>
    <xf numFmtId="0" fontId="0" fillId="0" borderId="6" xfId="0" applyBorder="1"/>
    <xf numFmtId="0" fontId="1" fillId="0" borderId="25" xfId="0" applyFont="1" applyBorder="1"/>
    <xf numFmtId="0" fontId="0" fillId="0" borderId="25" xfId="0" applyBorder="1"/>
    <xf numFmtId="0" fontId="0" fillId="2" borderId="26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2" fontId="0" fillId="2" borderId="24" xfId="0" applyNumberFormat="1" applyFill="1" applyBorder="1" applyAlignment="1">
      <alignment horizontal="center"/>
    </xf>
    <xf numFmtId="2" fontId="0" fillId="2" borderId="27" xfId="0" applyNumberFormat="1" applyFill="1" applyBorder="1" applyAlignment="1">
      <alignment horizontal="center"/>
    </xf>
    <xf numFmtId="0" fontId="8" fillId="4" borderId="0" xfId="0" applyFont="1" applyFill="1" applyBorder="1" applyAlignment="1"/>
    <xf numFmtId="0" fontId="7" fillId="4" borderId="0" xfId="0" applyFont="1" applyFill="1" applyBorder="1"/>
    <xf numFmtId="0" fontId="9" fillId="4" borderId="0" xfId="0" applyFont="1" applyFill="1" applyBorder="1"/>
    <xf numFmtId="0" fontId="7" fillId="4" borderId="0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2" fontId="0" fillId="0" borderId="0" xfId="0" quotePrefix="1" applyNumberFormat="1" applyBorder="1" applyAlignment="1">
      <alignment horizontal="center"/>
    </xf>
    <xf numFmtId="2" fontId="0" fillId="0" borderId="16" xfId="0" applyNumberFormat="1" applyFill="1" applyBorder="1" applyAlignment="1">
      <alignment horizontal="center"/>
    </xf>
    <xf numFmtId="2" fontId="0" fillId="0" borderId="23" xfId="0" applyNumberFormat="1" applyFill="1" applyBorder="1" applyAlignment="1">
      <alignment horizontal="center"/>
    </xf>
    <xf numFmtId="2" fontId="0" fillId="0" borderId="17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2" fontId="0" fillId="0" borderId="27" xfId="0" applyNumberFormat="1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0" borderId="0" xfId="0" quotePrefix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55"/>
  <sheetViews>
    <sheetView tabSelected="1" zoomScale="110" zoomScaleNormal="110" zoomScaleSheetLayoutView="100" workbookViewId="0">
      <selection activeCell="A114" sqref="A114:XFD114"/>
    </sheetView>
  </sheetViews>
  <sheetFormatPr defaultRowHeight="18.75" outlineLevelRow="1" x14ac:dyDescent="0.3"/>
  <cols>
    <col min="1" max="1" width="4.140625" style="3" customWidth="1"/>
    <col min="2" max="2" width="3.7109375" style="8" customWidth="1"/>
    <col min="3" max="3" width="3.7109375" style="3" customWidth="1"/>
    <col min="4" max="4" width="5.140625" style="3" customWidth="1"/>
    <col min="5" max="5" width="3.7109375" style="3" customWidth="1"/>
    <col min="6" max="6" width="3.7109375" style="2" customWidth="1"/>
    <col min="7" max="11" width="3.7109375" style="3" customWidth="1"/>
    <col min="12" max="12" width="4.28515625" style="3" customWidth="1"/>
    <col min="13" max="13" width="24.140625" style="3" customWidth="1"/>
    <col min="14" max="14" width="24.42578125" style="3" customWidth="1"/>
    <col min="15" max="15" width="20" style="3" customWidth="1"/>
    <col min="16" max="17" width="9.42578125" style="6" customWidth="1"/>
    <col min="18" max="18" width="11.28515625" style="17" customWidth="1"/>
    <col min="19" max="19" width="9.42578125" style="6" customWidth="1"/>
    <col min="20" max="21" width="11.28515625" style="17" customWidth="1"/>
    <col min="22" max="16384" width="9.140625" style="3"/>
  </cols>
  <sheetData>
    <row r="1" spans="1:21" ht="23.25" x14ac:dyDescent="0.35">
      <c r="B1" s="14"/>
      <c r="C1" s="15"/>
      <c r="D1" s="15"/>
      <c r="E1" s="15"/>
      <c r="F1" s="14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8"/>
      <c r="S1" s="15"/>
      <c r="T1" s="18"/>
      <c r="U1" s="18"/>
    </row>
    <row r="2" spans="1:21" ht="23.25" x14ac:dyDescent="0.35">
      <c r="B2" s="14" t="s">
        <v>84</v>
      </c>
      <c r="C2" s="15"/>
      <c r="D2" s="15"/>
      <c r="E2" s="15"/>
      <c r="F2" s="14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8"/>
      <c r="S2" s="15"/>
      <c r="T2" s="18"/>
      <c r="U2" s="18"/>
    </row>
    <row r="3" spans="1:21" ht="23.25" x14ac:dyDescent="0.35">
      <c r="B3" s="14"/>
      <c r="C3" s="15"/>
      <c r="D3" s="15"/>
      <c r="E3" s="15"/>
      <c r="F3" s="1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8"/>
      <c r="S3" s="15"/>
      <c r="T3" s="18"/>
      <c r="U3" s="18"/>
    </row>
    <row r="4" spans="1:21" x14ac:dyDescent="0.3">
      <c r="B4" s="66" t="s">
        <v>67</v>
      </c>
      <c r="C4" s="67"/>
      <c r="D4" s="67"/>
      <c r="E4" s="67"/>
      <c r="F4" s="68"/>
      <c r="G4" s="67"/>
      <c r="H4" s="67"/>
      <c r="I4" s="67"/>
      <c r="J4" s="67"/>
      <c r="K4" s="67"/>
      <c r="L4" s="67"/>
      <c r="M4" s="67"/>
      <c r="N4" s="67"/>
      <c r="O4" s="67"/>
      <c r="P4" s="69"/>
      <c r="Q4" s="69"/>
      <c r="R4" s="70"/>
      <c r="S4" s="69"/>
      <c r="T4" s="71"/>
      <c r="U4" s="71"/>
    </row>
    <row r="6" spans="1:21" x14ac:dyDescent="0.3">
      <c r="B6" s="8" t="s">
        <v>42</v>
      </c>
    </row>
    <row r="8" spans="1:21" x14ac:dyDescent="0.3">
      <c r="B8" s="8" t="s">
        <v>38</v>
      </c>
      <c r="I8" s="41" t="s">
        <v>39</v>
      </c>
      <c r="O8" s="8" t="s">
        <v>40</v>
      </c>
      <c r="P8" s="41" t="s">
        <v>39</v>
      </c>
      <c r="U8" s="77" t="s">
        <v>41</v>
      </c>
    </row>
    <row r="10" spans="1:21" x14ac:dyDescent="0.3">
      <c r="B10" s="8" t="s">
        <v>43</v>
      </c>
      <c r="N10" s="41" t="s">
        <v>39</v>
      </c>
      <c r="O10" s="41" t="s">
        <v>39</v>
      </c>
      <c r="P10" s="41"/>
      <c r="U10" s="77" t="s">
        <v>41</v>
      </c>
    </row>
    <row r="11" spans="1:21" x14ac:dyDescent="0.3">
      <c r="N11" s="41"/>
      <c r="O11" s="41"/>
      <c r="P11" s="41"/>
    </row>
    <row r="12" spans="1:21" x14ac:dyDescent="0.3">
      <c r="B12" s="8" t="s">
        <v>29</v>
      </c>
    </row>
    <row r="13" spans="1:21" x14ac:dyDescent="0.3">
      <c r="B13" s="8" t="s">
        <v>5</v>
      </c>
    </row>
    <row r="14" spans="1:21" x14ac:dyDescent="0.3">
      <c r="C14" s="3" t="s">
        <v>78</v>
      </c>
    </row>
    <row r="15" spans="1:21" ht="19.5" thickBot="1" x14ac:dyDescent="0.35"/>
    <row r="16" spans="1:21" s="16" customFormat="1" ht="76.5" thickTop="1" thickBot="1" x14ac:dyDescent="0.3">
      <c r="A16" s="58"/>
      <c r="B16" s="22" t="s">
        <v>36</v>
      </c>
      <c r="C16" s="23"/>
      <c r="D16" s="23"/>
      <c r="E16" s="23"/>
      <c r="F16" s="24" t="s">
        <v>37</v>
      </c>
      <c r="G16" s="23"/>
      <c r="H16" s="23"/>
      <c r="I16" s="23"/>
      <c r="J16" s="23"/>
      <c r="K16" s="23"/>
      <c r="L16" s="23"/>
      <c r="M16" s="23"/>
      <c r="N16" s="23"/>
      <c r="O16" s="23"/>
      <c r="P16" s="42" t="s">
        <v>30</v>
      </c>
      <c r="Q16" s="43" t="s">
        <v>31</v>
      </c>
      <c r="R16" s="44" t="s">
        <v>32</v>
      </c>
      <c r="S16" s="43" t="s">
        <v>33</v>
      </c>
      <c r="T16" s="45" t="s">
        <v>28</v>
      </c>
      <c r="U16" s="45" t="s">
        <v>83</v>
      </c>
    </row>
    <row r="17" spans="1:21" ht="19.5" thickTop="1" x14ac:dyDescent="0.3">
      <c r="A17" s="59"/>
      <c r="B17" s="1">
        <v>1</v>
      </c>
      <c r="F17" s="2" t="s">
        <v>0</v>
      </c>
      <c r="P17" s="25">
        <v>4</v>
      </c>
      <c r="Q17" s="26"/>
      <c r="R17" s="27"/>
      <c r="S17" s="26"/>
      <c r="T17" s="37"/>
      <c r="U17" s="78"/>
    </row>
    <row r="18" spans="1:21" outlineLevel="1" x14ac:dyDescent="0.3">
      <c r="A18" s="59"/>
      <c r="B18" s="1">
        <v>1</v>
      </c>
      <c r="C18" s="2">
        <v>1</v>
      </c>
      <c r="G18" s="46" t="s">
        <v>4</v>
      </c>
      <c r="H18" s="46"/>
      <c r="I18" s="46"/>
      <c r="J18" s="46"/>
      <c r="K18" s="46"/>
      <c r="L18" s="46"/>
      <c r="M18" s="46"/>
      <c r="N18" s="46"/>
      <c r="O18" s="46"/>
      <c r="P18" s="47"/>
      <c r="Q18" s="48">
        <v>10</v>
      </c>
      <c r="R18" s="49">
        <f>+Q18*P$17/P$136</f>
        <v>0.4</v>
      </c>
      <c r="S18" s="50">
        <v>10</v>
      </c>
      <c r="T18" s="51">
        <f>+S18*R18/10</f>
        <v>0.4</v>
      </c>
      <c r="U18" s="79"/>
    </row>
    <row r="19" spans="1:21" outlineLevel="1" x14ac:dyDescent="0.3">
      <c r="A19" s="59"/>
      <c r="B19" s="1">
        <v>1</v>
      </c>
      <c r="C19" s="2">
        <v>2</v>
      </c>
      <c r="G19" s="46" t="s">
        <v>92</v>
      </c>
      <c r="H19" s="46"/>
      <c r="I19" s="46"/>
      <c r="J19" s="46"/>
      <c r="K19" s="46"/>
      <c r="L19" s="46"/>
      <c r="M19" s="46"/>
      <c r="N19" s="46"/>
      <c r="O19" s="46"/>
      <c r="P19" s="47"/>
      <c r="Q19" s="48">
        <v>15</v>
      </c>
      <c r="R19" s="49">
        <f>+Q19*P$17/P$136</f>
        <v>0.6</v>
      </c>
      <c r="S19" s="50">
        <v>10</v>
      </c>
      <c r="T19" s="51">
        <f t="shared" ref="T19:T22" si="0">+S19*R19/10</f>
        <v>0.6</v>
      </c>
      <c r="U19" s="79"/>
    </row>
    <row r="20" spans="1:21" outlineLevel="1" x14ac:dyDescent="0.3">
      <c r="A20" s="59"/>
      <c r="B20" s="1">
        <v>1</v>
      </c>
      <c r="C20" s="2">
        <v>3</v>
      </c>
      <c r="G20" s="46" t="s">
        <v>1</v>
      </c>
      <c r="H20" s="46"/>
      <c r="I20" s="46"/>
      <c r="J20" s="46"/>
      <c r="K20" s="46"/>
      <c r="L20" s="46"/>
      <c r="M20" s="46"/>
      <c r="N20" s="46"/>
      <c r="O20" s="46"/>
      <c r="P20" s="47"/>
      <c r="Q20" s="48">
        <v>40</v>
      </c>
      <c r="R20" s="49">
        <f>+Q20*P$17/P$136</f>
        <v>1.6</v>
      </c>
      <c r="S20" s="50">
        <v>10</v>
      </c>
      <c r="T20" s="51">
        <f t="shared" si="0"/>
        <v>1.6</v>
      </c>
      <c r="U20" s="79"/>
    </row>
    <row r="21" spans="1:21" outlineLevel="1" x14ac:dyDescent="0.3">
      <c r="A21" s="59"/>
      <c r="B21" s="1">
        <v>1</v>
      </c>
      <c r="C21" s="2">
        <v>4</v>
      </c>
      <c r="G21" s="46" t="s">
        <v>2</v>
      </c>
      <c r="H21" s="46"/>
      <c r="I21" s="46"/>
      <c r="J21" s="46"/>
      <c r="K21" s="46"/>
      <c r="L21" s="46"/>
      <c r="M21" s="46"/>
      <c r="N21" s="46"/>
      <c r="O21" s="46"/>
      <c r="P21" s="47"/>
      <c r="Q21" s="48">
        <v>30</v>
      </c>
      <c r="R21" s="49">
        <f>+Q21*P$17/P$136</f>
        <v>1.2</v>
      </c>
      <c r="S21" s="50">
        <v>10</v>
      </c>
      <c r="T21" s="51">
        <f t="shared" si="0"/>
        <v>1.2</v>
      </c>
      <c r="U21" s="79"/>
    </row>
    <row r="22" spans="1:21" outlineLevel="1" x14ac:dyDescent="0.3">
      <c r="A22" s="59"/>
      <c r="B22" s="1">
        <v>1</v>
      </c>
      <c r="C22" s="2">
        <v>5</v>
      </c>
      <c r="G22" s="46" t="s">
        <v>3</v>
      </c>
      <c r="H22" s="46"/>
      <c r="I22" s="46"/>
      <c r="J22" s="46"/>
      <c r="K22" s="46"/>
      <c r="L22" s="46"/>
      <c r="M22" s="46"/>
      <c r="N22" s="46"/>
      <c r="O22" s="46"/>
      <c r="P22" s="47"/>
      <c r="Q22" s="48">
        <v>5</v>
      </c>
      <c r="R22" s="49">
        <f>+Q22*P$17/P$136</f>
        <v>0.2</v>
      </c>
      <c r="S22" s="50">
        <v>10</v>
      </c>
      <c r="T22" s="51">
        <f t="shared" si="0"/>
        <v>0.2</v>
      </c>
      <c r="U22" s="79"/>
    </row>
    <row r="23" spans="1:21" outlineLevel="1" x14ac:dyDescent="0.3">
      <c r="A23" s="59"/>
      <c r="B23" s="1"/>
      <c r="C23" s="2"/>
      <c r="P23" s="25"/>
      <c r="Q23" s="26"/>
      <c r="R23" s="27"/>
      <c r="S23" s="26"/>
      <c r="T23" s="37"/>
      <c r="U23" s="78"/>
    </row>
    <row r="24" spans="1:21" ht="4.5" customHeight="1" outlineLevel="1" x14ac:dyDescent="0.3">
      <c r="A24" s="59"/>
      <c r="B24" s="1"/>
      <c r="C24" s="2"/>
      <c r="F24" s="10"/>
      <c r="G24" s="11"/>
      <c r="H24" s="11"/>
      <c r="I24" s="11"/>
      <c r="J24" s="11"/>
      <c r="K24" s="11"/>
      <c r="L24" s="11"/>
      <c r="M24" s="11"/>
      <c r="N24" s="11"/>
      <c r="O24" s="11"/>
      <c r="P24" s="28"/>
      <c r="Q24" s="29"/>
      <c r="R24" s="30"/>
      <c r="S24" s="29"/>
      <c r="T24" s="38"/>
      <c r="U24" s="80"/>
    </row>
    <row r="25" spans="1:21" ht="19.5" outlineLevel="1" thickBot="1" x14ac:dyDescent="0.35">
      <c r="A25" s="59"/>
      <c r="B25" s="1"/>
      <c r="C25" s="2"/>
      <c r="F25" s="12" t="s">
        <v>34</v>
      </c>
      <c r="G25" s="13"/>
      <c r="H25" s="13"/>
      <c r="I25" s="13"/>
      <c r="J25" s="13"/>
      <c r="K25" s="13"/>
      <c r="L25" s="13"/>
      <c r="M25" s="13"/>
      <c r="N25" s="13"/>
      <c r="O25" s="13"/>
      <c r="P25" s="31"/>
      <c r="Q25" s="32">
        <f>+SUM(Q17:Q24)</f>
        <v>100</v>
      </c>
      <c r="R25" s="33">
        <f>+SUM(R17:R24)</f>
        <v>4</v>
      </c>
      <c r="S25" s="32">
        <f>+AVERAGE(S17:S24)</f>
        <v>10</v>
      </c>
      <c r="T25" s="39">
        <f>+SUM(T17:T24)</f>
        <v>4</v>
      </c>
      <c r="U25" s="81"/>
    </row>
    <row r="26" spans="1:21" outlineLevel="1" x14ac:dyDescent="0.3">
      <c r="A26" s="59"/>
      <c r="B26" s="1"/>
      <c r="C26" s="2"/>
      <c r="P26" s="25"/>
      <c r="Q26" s="26"/>
      <c r="R26" s="27"/>
      <c r="S26" s="26"/>
      <c r="T26" s="37"/>
      <c r="U26" s="78"/>
    </row>
    <row r="27" spans="1:21" x14ac:dyDescent="0.3">
      <c r="A27" s="59"/>
      <c r="B27" s="1">
        <v>2</v>
      </c>
      <c r="C27" s="2"/>
      <c r="F27" s="2" t="s">
        <v>86</v>
      </c>
      <c r="P27" s="25">
        <v>15</v>
      </c>
      <c r="Q27" s="26"/>
      <c r="R27" s="27"/>
      <c r="S27" s="26"/>
      <c r="T27" s="37"/>
      <c r="U27" s="78"/>
    </row>
    <row r="28" spans="1:21" outlineLevel="1" x14ac:dyDescent="0.3">
      <c r="A28" s="59"/>
      <c r="B28" s="1">
        <v>2</v>
      </c>
      <c r="C28" s="2">
        <v>1</v>
      </c>
      <c r="G28" s="46" t="s">
        <v>93</v>
      </c>
      <c r="H28" s="46"/>
      <c r="I28" s="46"/>
      <c r="J28" s="46"/>
      <c r="K28" s="46"/>
      <c r="L28" s="46"/>
      <c r="M28" s="46"/>
      <c r="N28" s="46"/>
      <c r="O28" s="46"/>
      <c r="P28" s="47"/>
      <c r="Q28" s="48">
        <v>7</v>
      </c>
      <c r="R28" s="49">
        <f t="shared" ref="R28:R29" si="1">+Q28*P$27/P$136</f>
        <v>1.05</v>
      </c>
      <c r="S28" s="50">
        <v>10</v>
      </c>
      <c r="T28" s="51">
        <f t="shared" ref="T28:T29" si="2">+S28*R28/10</f>
        <v>1.05</v>
      </c>
      <c r="U28" s="79"/>
    </row>
    <row r="29" spans="1:21" outlineLevel="1" x14ac:dyDescent="0.3">
      <c r="A29" s="59"/>
      <c r="B29" s="1">
        <v>2</v>
      </c>
      <c r="C29" s="2">
        <v>2</v>
      </c>
      <c r="G29" s="46" t="s">
        <v>51</v>
      </c>
      <c r="H29" s="46"/>
      <c r="I29" s="46"/>
      <c r="J29" s="46"/>
      <c r="K29" s="46"/>
      <c r="L29" s="46"/>
      <c r="M29" s="46"/>
      <c r="N29" s="46"/>
      <c r="O29" s="46"/>
      <c r="P29" s="47"/>
      <c r="Q29" s="48">
        <v>30</v>
      </c>
      <c r="R29" s="49">
        <f t="shared" si="1"/>
        <v>4.5</v>
      </c>
      <c r="S29" s="50">
        <v>10</v>
      </c>
      <c r="T29" s="51">
        <f t="shared" si="2"/>
        <v>4.5</v>
      </c>
      <c r="U29" s="79"/>
    </row>
    <row r="30" spans="1:21" outlineLevel="1" x14ac:dyDescent="0.3">
      <c r="A30" s="59"/>
      <c r="B30" s="1">
        <v>2</v>
      </c>
      <c r="C30" s="2">
        <v>3</v>
      </c>
      <c r="G30" s="46" t="s">
        <v>85</v>
      </c>
      <c r="H30" s="46"/>
      <c r="I30" s="46"/>
      <c r="J30" s="46"/>
      <c r="K30" s="46"/>
      <c r="L30" s="46"/>
      <c r="M30" s="46"/>
      <c r="N30" s="46"/>
      <c r="O30" s="46"/>
      <c r="P30" s="47"/>
      <c r="Q30" s="48">
        <v>8</v>
      </c>
      <c r="R30" s="49">
        <f t="shared" ref="R30:R35" si="3">+Q30*P$27/P$136</f>
        <v>1.2</v>
      </c>
      <c r="S30" s="50">
        <v>10</v>
      </c>
      <c r="T30" s="51">
        <f t="shared" ref="T30:T35" si="4">+S30*R30/10</f>
        <v>1.2</v>
      </c>
      <c r="U30" s="79"/>
    </row>
    <row r="31" spans="1:21" outlineLevel="1" x14ac:dyDescent="0.3">
      <c r="A31" s="59"/>
      <c r="B31" s="1">
        <v>2</v>
      </c>
      <c r="C31" s="2">
        <v>4</v>
      </c>
      <c r="G31" s="46" t="s">
        <v>87</v>
      </c>
      <c r="H31" s="46"/>
      <c r="I31" s="46"/>
      <c r="J31" s="46"/>
      <c r="K31" s="46"/>
      <c r="L31" s="46"/>
      <c r="M31" s="46"/>
      <c r="N31" s="46"/>
      <c r="O31" s="46"/>
      <c r="P31" s="47"/>
      <c r="Q31" s="48">
        <v>12</v>
      </c>
      <c r="R31" s="49">
        <f t="shared" si="3"/>
        <v>1.8</v>
      </c>
      <c r="S31" s="50">
        <v>10</v>
      </c>
      <c r="T31" s="51">
        <f t="shared" si="4"/>
        <v>1.8</v>
      </c>
      <c r="U31" s="79"/>
    </row>
    <row r="32" spans="1:21" outlineLevel="1" x14ac:dyDescent="0.3">
      <c r="A32" s="59"/>
      <c r="B32" s="1">
        <v>2</v>
      </c>
      <c r="C32" s="2">
        <v>5</v>
      </c>
      <c r="G32" s="46" t="s">
        <v>96</v>
      </c>
      <c r="H32" s="46"/>
      <c r="I32" s="46"/>
      <c r="J32" s="46"/>
      <c r="K32" s="46"/>
      <c r="L32" s="46"/>
      <c r="M32" s="46"/>
      <c r="N32" s="46"/>
      <c r="O32" s="46"/>
      <c r="P32" s="47"/>
      <c r="Q32" s="48">
        <v>8</v>
      </c>
      <c r="R32" s="49">
        <f t="shared" si="3"/>
        <v>1.2</v>
      </c>
      <c r="S32" s="50">
        <v>10</v>
      </c>
      <c r="T32" s="51">
        <f t="shared" si="4"/>
        <v>1.2</v>
      </c>
      <c r="U32" s="79"/>
    </row>
    <row r="33" spans="1:21" outlineLevel="1" x14ac:dyDescent="0.3">
      <c r="A33" s="59"/>
      <c r="B33" s="1">
        <v>2</v>
      </c>
      <c r="C33" s="2">
        <v>6</v>
      </c>
      <c r="G33" s="46" t="s">
        <v>97</v>
      </c>
      <c r="H33" s="46"/>
      <c r="I33" s="46"/>
      <c r="J33" s="46"/>
      <c r="K33" s="46"/>
      <c r="L33" s="46"/>
      <c r="M33" s="46"/>
      <c r="N33" s="46"/>
      <c r="O33" s="46"/>
      <c r="P33" s="47"/>
      <c r="Q33" s="48">
        <v>20</v>
      </c>
      <c r="R33" s="49">
        <f t="shared" si="3"/>
        <v>3</v>
      </c>
      <c r="S33" s="50">
        <v>10</v>
      </c>
      <c r="T33" s="51">
        <f t="shared" si="4"/>
        <v>3</v>
      </c>
      <c r="U33" s="79"/>
    </row>
    <row r="34" spans="1:21" outlineLevel="1" x14ac:dyDescent="0.3">
      <c r="A34" s="59"/>
      <c r="B34" s="1">
        <v>2</v>
      </c>
      <c r="C34" s="2">
        <v>7</v>
      </c>
      <c r="G34" s="46" t="s">
        <v>98</v>
      </c>
      <c r="H34" s="46"/>
      <c r="I34" s="46"/>
      <c r="J34" s="46"/>
      <c r="K34" s="46"/>
      <c r="L34" s="46"/>
      <c r="M34" s="46"/>
      <c r="N34" s="46"/>
      <c r="O34" s="46"/>
      <c r="P34" s="47"/>
      <c r="Q34" s="48">
        <v>5</v>
      </c>
      <c r="R34" s="49">
        <f t="shared" si="3"/>
        <v>0.75</v>
      </c>
      <c r="S34" s="50">
        <v>10</v>
      </c>
      <c r="T34" s="51">
        <f t="shared" si="4"/>
        <v>0.75</v>
      </c>
      <c r="U34" s="79"/>
    </row>
    <row r="35" spans="1:21" outlineLevel="1" x14ac:dyDescent="0.3">
      <c r="A35" s="59"/>
      <c r="B35" s="1">
        <v>2</v>
      </c>
      <c r="C35" s="2">
        <v>8</v>
      </c>
      <c r="G35" s="46" t="s">
        <v>99</v>
      </c>
      <c r="H35" s="46"/>
      <c r="I35" s="46"/>
      <c r="J35" s="46"/>
      <c r="K35" s="46"/>
      <c r="L35" s="46"/>
      <c r="M35" s="46"/>
      <c r="N35" s="46"/>
      <c r="O35" s="46"/>
      <c r="P35" s="47"/>
      <c r="Q35" s="48">
        <v>10</v>
      </c>
      <c r="R35" s="49">
        <f t="shared" si="3"/>
        <v>1.5</v>
      </c>
      <c r="S35" s="50">
        <v>10</v>
      </c>
      <c r="T35" s="51">
        <f t="shared" si="4"/>
        <v>1.5</v>
      </c>
      <c r="U35" s="79"/>
    </row>
    <row r="36" spans="1:21" outlineLevel="1" x14ac:dyDescent="0.3">
      <c r="A36" s="59"/>
      <c r="B36" s="1"/>
      <c r="P36" s="25"/>
      <c r="Q36" s="26"/>
      <c r="R36" s="27"/>
      <c r="S36" s="26"/>
      <c r="T36" s="37"/>
      <c r="U36" s="78"/>
    </row>
    <row r="37" spans="1:21" ht="4.5" customHeight="1" outlineLevel="1" x14ac:dyDescent="0.3">
      <c r="A37" s="59"/>
      <c r="B37" s="1"/>
      <c r="C37" s="9"/>
      <c r="F37" s="10"/>
      <c r="G37" s="11"/>
      <c r="H37" s="11"/>
      <c r="I37" s="11"/>
      <c r="J37" s="11"/>
      <c r="K37" s="11"/>
      <c r="L37" s="11"/>
      <c r="M37" s="11"/>
      <c r="N37" s="11"/>
      <c r="O37" s="11"/>
      <c r="P37" s="28"/>
      <c r="Q37" s="29"/>
      <c r="R37" s="30"/>
      <c r="S37" s="29"/>
      <c r="T37" s="38"/>
      <c r="U37" s="80"/>
    </row>
    <row r="38" spans="1:21" ht="19.5" outlineLevel="1" thickBot="1" x14ac:dyDescent="0.35">
      <c r="A38" s="59"/>
      <c r="B38" s="1"/>
      <c r="F38" s="12" t="s">
        <v>35</v>
      </c>
      <c r="G38" s="13"/>
      <c r="H38" s="13"/>
      <c r="I38" s="13"/>
      <c r="J38" s="13"/>
      <c r="K38" s="13"/>
      <c r="L38" s="13"/>
      <c r="M38" s="13"/>
      <c r="N38" s="13"/>
      <c r="O38" s="13"/>
      <c r="P38" s="31"/>
      <c r="Q38" s="32">
        <f>+SUM(Q27:Q37)</f>
        <v>100</v>
      </c>
      <c r="R38" s="33">
        <f>+SUM(R27:R37)</f>
        <v>15</v>
      </c>
      <c r="S38" s="32">
        <f>+AVERAGE(S27:S37)</f>
        <v>10</v>
      </c>
      <c r="T38" s="39">
        <f>+SUM(T27:T37)</f>
        <v>15</v>
      </c>
      <c r="U38" s="81"/>
    </row>
    <row r="39" spans="1:21" outlineLevel="1" x14ac:dyDescent="0.3">
      <c r="A39" s="59"/>
      <c r="B39" s="1"/>
      <c r="P39" s="25"/>
      <c r="Q39" s="26"/>
      <c r="R39" s="27"/>
      <c r="S39" s="26"/>
      <c r="T39" s="37"/>
      <c r="U39" s="78"/>
    </row>
    <row r="40" spans="1:21" x14ac:dyDescent="0.3">
      <c r="A40" s="59"/>
      <c r="B40" s="1">
        <v>3</v>
      </c>
      <c r="F40" s="2" t="s">
        <v>69</v>
      </c>
      <c r="P40" s="25">
        <v>16</v>
      </c>
      <c r="Q40" s="26"/>
      <c r="R40" s="27"/>
      <c r="S40" s="26"/>
      <c r="T40" s="37"/>
      <c r="U40" s="78"/>
    </row>
    <row r="41" spans="1:21" outlineLevel="1" x14ac:dyDescent="0.3">
      <c r="A41" s="59"/>
      <c r="B41" s="1">
        <v>3</v>
      </c>
      <c r="C41" s="2">
        <v>1</v>
      </c>
      <c r="G41" s="46" t="s">
        <v>68</v>
      </c>
      <c r="H41" s="46"/>
      <c r="I41" s="46"/>
      <c r="J41" s="46"/>
      <c r="K41" s="46"/>
      <c r="L41" s="46"/>
      <c r="M41" s="46"/>
      <c r="N41" s="46"/>
      <c r="O41" s="46"/>
      <c r="P41" s="47"/>
      <c r="Q41" s="48">
        <v>18</v>
      </c>
      <c r="R41" s="49">
        <f t="shared" ref="R41:R51" si="5">+Q41*P$40/P$136</f>
        <v>2.88</v>
      </c>
      <c r="S41" s="50">
        <v>10</v>
      </c>
      <c r="T41" s="51">
        <f t="shared" ref="T41" si="6">+S41*R41/10</f>
        <v>2.88</v>
      </c>
      <c r="U41" s="79"/>
    </row>
    <row r="42" spans="1:21" outlineLevel="1" x14ac:dyDescent="0.3">
      <c r="A42" s="59"/>
      <c r="B42" s="1"/>
      <c r="C42" s="2"/>
      <c r="G42" s="46"/>
      <c r="H42" s="46"/>
      <c r="I42" s="46"/>
      <c r="J42" s="46"/>
      <c r="K42" s="46"/>
      <c r="L42" s="46"/>
      <c r="M42" s="46"/>
      <c r="N42" s="46"/>
      <c r="O42" s="46"/>
      <c r="P42" s="47"/>
      <c r="Q42" s="48"/>
      <c r="R42" s="49"/>
      <c r="S42" s="50"/>
      <c r="T42" s="51"/>
      <c r="U42" s="79"/>
    </row>
    <row r="43" spans="1:21" outlineLevel="1" x14ac:dyDescent="0.3">
      <c r="A43" s="59"/>
      <c r="B43" s="1">
        <v>3</v>
      </c>
      <c r="C43" s="2">
        <v>3</v>
      </c>
      <c r="G43" s="46" t="s">
        <v>94</v>
      </c>
      <c r="H43" s="46"/>
      <c r="I43" s="46"/>
      <c r="J43" s="46"/>
      <c r="K43" s="46"/>
      <c r="L43" s="46"/>
      <c r="M43" s="46"/>
      <c r="N43" s="46"/>
      <c r="O43" s="46"/>
      <c r="P43" s="47"/>
      <c r="Q43" s="48">
        <v>17</v>
      </c>
      <c r="R43" s="49">
        <f t="shared" si="5"/>
        <v>2.72</v>
      </c>
      <c r="S43" s="50">
        <v>10</v>
      </c>
      <c r="T43" s="51">
        <f t="shared" ref="T42:T47" si="7">+S43*R43/10</f>
        <v>2.72</v>
      </c>
      <c r="U43" s="79"/>
    </row>
    <row r="44" spans="1:21" outlineLevel="1" x14ac:dyDescent="0.3">
      <c r="A44" s="59"/>
      <c r="B44" s="1"/>
      <c r="C44" s="2"/>
      <c r="G44" s="46"/>
      <c r="H44" s="46"/>
      <c r="I44" s="46"/>
      <c r="J44" s="46"/>
      <c r="K44" s="46"/>
      <c r="L44" s="46"/>
      <c r="M44" s="46"/>
      <c r="N44" s="46"/>
      <c r="O44" s="46"/>
      <c r="P44" s="47"/>
      <c r="Q44" s="48"/>
      <c r="R44" s="49"/>
      <c r="S44" s="50"/>
      <c r="T44" s="51"/>
      <c r="U44" s="79"/>
    </row>
    <row r="45" spans="1:21" outlineLevel="1" x14ac:dyDescent="0.3">
      <c r="A45" s="59"/>
      <c r="B45" s="1"/>
      <c r="C45" s="2"/>
      <c r="G45" s="46"/>
      <c r="H45" s="46"/>
      <c r="I45" s="46"/>
      <c r="J45" s="46"/>
      <c r="K45" s="46"/>
      <c r="L45" s="46"/>
      <c r="M45" s="46"/>
      <c r="N45" s="46"/>
      <c r="O45" s="46"/>
      <c r="P45" s="47"/>
      <c r="Q45" s="48"/>
      <c r="R45" s="49"/>
      <c r="S45" s="50"/>
      <c r="T45" s="51"/>
      <c r="U45" s="79"/>
    </row>
    <row r="46" spans="1:21" outlineLevel="1" x14ac:dyDescent="0.3">
      <c r="A46" s="59"/>
      <c r="B46" s="1"/>
      <c r="C46" s="2"/>
      <c r="G46" s="46"/>
      <c r="H46" s="46"/>
      <c r="I46" s="46"/>
      <c r="J46" s="46"/>
      <c r="K46" s="46"/>
      <c r="L46" s="46"/>
      <c r="M46" s="46"/>
      <c r="N46" s="46"/>
      <c r="O46" s="46"/>
      <c r="P46" s="47"/>
      <c r="Q46" s="48"/>
      <c r="R46" s="49"/>
      <c r="S46" s="50"/>
      <c r="T46" s="51"/>
      <c r="U46" s="79"/>
    </row>
    <row r="47" spans="1:21" outlineLevel="1" x14ac:dyDescent="0.3">
      <c r="A47" s="59"/>
      <c r="B47" s="1">
        <v>3</v>
      </c>
      <c r="C47" s="2">
        <v>7</v>
      </c>
      <c r="G47" s="46" t="s">
        <v>100</v>
      </c>
      <c r="H47" s="46"/>
      <c r="I47" s="46"/>
      <c r="J47" s="46"/>
      <c r="K47" s="46"/>
      <c r="L47" s="46"/>
      <c r="M47" s="46"/>
      <c r="N47" s="46"/>
      <c r="O47" s="46"/>
      <c r="P47" s="47"/>
      <c r="Q47" s="48">
        <v>7</v>
      </c>
      <c r="R47" s="49">
        <f t="shared" si="5"/>
        <v>1.1200000000000001</v>
      </c>
      <c r="S47" s="50">
        <v>10</v>
      </c>
      <c r="T47" s="51">
        <f t="shared" si="7"/>
        <v>1.1200000000000001</v>
      </c>
      <c r="U47" s="79"/>
    </row>
    <row r="48" spans="1:21" outlineLevel="1" x14ac:dyDescent="0.3">
      <c r="A48" s="59"/>
      <c r="B48" s="1"/>
      <c r="C48" s="2"/>
      <c r="G48" s="46"/>
      <c r="H48" s="46"/>
      <c r="I48" s="46"/>
      <c r="J48" s="46"/>
      <c r="K48" s="46"/>
      <c r="L48" s="46"/>
      <c r="M48" s="46"/>
      <c r="N48" s="46"/>
      <c r="O48" s="46"/>
      <c r="P48" s="47"/>
      <c r="Q48" s="48"/>
      <c r="R48" s="49"/>
      <c r="S48" s="50"/>
      <c r="T48" s="51"/>
      <c r="U48" s="79"/>
    </row>
    <row r="49" spans="1:21" outlineLevel="1" x14ac:dyDescent="0.3">
      <c r="A49" s="59"/>
      <c r="B49" s="1"/>
      <c r="C49" s="2"/>
      <c r="G49" s="46"/>
      <c r="H49" s="46"/>
      <c r="I49" s="46"/>
      <c r="J49" s="46"/>
      <c r="K49" s="46"/>
      <c r="L49" s="46"/>
      <c r="M49" s="46"/>
      <c r="N49" s="46"/>
      <c r="O49" s="46"/>
      <c r="P49" s="47"/>
      <c r="Q49" s="48"/>
      <c r="R49" s="49"/>
      <c r="S49" s="50"/>
      <c r="T49" s="51"/>
      <c r="U49" s="79"/>
    </row>
    <row r="50" spans="1:21" outlineLevel="1" x14ac:dyDescent="0.3">
      <c r="A50" s="59"/>
      <c r="B50" s="1"/>
      <c r="C50" s="2"/>
      <c r="G50" s="46"/>
      <c r="H50" s="46"/>
      <c r="I50" s="46"/>
      <c r="J50" s="46"/>
      <c r="K50" s="46"/>
      <c r="L50" s="46"/>
      <c r="M50" s="46"/>
      <c r="N50" s="46"/>
      <c r="O50" s="46"/>
      <c r="P50" s="47"/>
      <c r="Q50" s="48"/>
      <c r="R50" s="49"/>
      <c r="S50" s="50"/>
      <c r="T50" s="51"/>
      <c r="U50" s="79"/>
    </row>
    <row r="51" spans="1:21" outlineLevel="1" x14ac:dyDescent="0.3">
      <c r="A51" s="59"/>
      <c r="B51" s="1">
        <v>3</v>
      </c>
      <c r="C51" s="2">
        <v>11</v>
      </c>
      <c r="G51" s="46" t="s">
        <v>79</v>
      </c>
      <c r="H51" s="46"/>
      <c r="I51" s="46"/>
      <c r="J51" s="46"/>
      <c r="K51" s="46"/>
      <c r="L51" s="46"/>
      <c r="M51" s="46"/>
      <c r="N51" s="46"/>
      <c r="O51" s="46"/>
      <c r="P51" s="47"/>
      <c r="Q51" s="48">
        <v>10</v>
      </c>
      <c r="R51" s="49">
        <f t="shared" si="5"/>
        <v>1.6</v>
      </c>
      <c r="S51" s="50">
        <v>10</v>
      </c>
      <c r="T51" s="51">
        <f t="shared" ref="T48:T51" si="8">+S51*R51/10</f>
        <v>1.6</v>
      </c>
      <c r="U51" s="79"/>
    </row>
    <row r="52" spans="1:21" outlineLevel="1" x14ac:dyDescent="0.3">
      <c r="A52" s="59"/>
      <c r="B52" s="1"/>
      <c r="P52" s="25"/>
      <c r="Q52" s="26"/>
      <c r="R52" s="27"/>
      <c r="S52" s="26"/>
      <c r="T52" s="37"/>
      <c r="U52" s="78"/>
    </row>
    <row r="53" spans="1:21" ht="4.5" customHeight="1" outlineLevel="1" x14ac:dyDescent="0.3">
      <c r="A53" s="59"/>
      <c r="B53" s="1"/>
      <c r="C53" s="9"/>
      <c r="F53" s="10"/>
      <c r="G53" s="11"/>
      <c r="H53" s="11"/>
      <c r="I53" s="11"/>
      <c r="J53" s="11"/>
      <c r="K53" s="11"/>
      <c r="L53" s="11"/>
      <c r="M53" s="11"/>
      <c r="N53" s="11"/>
      <c r="O53" s="11"/>
      <c r="P53" s="28"/>
      <c r="Q53" s="29"/>
      <c r="R53" s="30"/>
      <c r="S53" s="29"/>
      <c r="T53" s="38"/>
      <c r="U53" s="80"/>
    </row>
    <row r="54" spans="1:21" ht="19.5" outlineLevel="1" thickBot="1" x14ac:dyDescent="0.35">
      <c r="A54" s="59"/>
      <c r="B54" s="1"/>
      <c r="F54" s="12" t="s">
        <v>70</v>
      </c>
      <c r="G54" s="13"/>
      <c r="H54" s="13"/>
      <c r="I54" s="13"/>
      <c r="J54" s="13"/>
      <c r="K54" s="13"/>
      <c r="L54" s="13"/>
      <c r="M54" s="13"/>
      <c r="N54" s="13"/>
      <c r="O54" s="13"/>
      <c r="P54" s="31"/>
      <c r="Q54" s="32">
        <f>+SUM(Q40:Q53)</f>
        <v>52</v>
      </c>
      <c r="R54" s="33">
        <f>+SUM(R40:R53)</f>
        <v>8.32</v>
      </c>
      <c r="S54" s="32">
        <f>+AVERAGE(S40:S53)</f>
        <v>10</v>
      </c>
      <c r="T54" s="39">
        <f>+SUM(T40:T53)</f>
        <v>8.32</v>
      </c>
      <c r="U54" s="81"/>
    </row>
    <row r="55" spans="1:21" outlineLevel="1" x14ac:dyDescent="0.3">
      <c r="A55" s="59"/>
      <c r="B55" s="1"/>
      <c r="P55" s="25"/>
      <c r="Q55" s="26"/>
      <c r="R55" s="27"/>
      <c r="S55" s="26"/>
      <c r="T55" s="37"/>
      <c r="U55" s="78"/>
    </row>
    <row r="56" spans="1:21" x14ac:dyDescent="0.3">
      <c r="A56" s="59"/>
      <c r="B56" s="1">
        <v>4</v>
      </c>
      <c r="F56" s="2" t="s">
        <v>71</v>
      </c>
      <c r="P56" s="25">
        <v>10</v>
      </c>
      <c r="Q56" s="26"/>
      <c r="R56" s="27"/>
      <c r="S56" s="26"/>
      <c r="T56" s="37"/>
      <c r="U56" s="78"/>
    </row>
    <row r="57" spans="1:21" outlineLevel="1" x14ac:dyDescent="0.3">
      <c r="A57" s="59"/>
      <c r="B57" s="1">
        <f t="shared" ref="B57:B63" si="9">+B$56</f>
        <v>4</v>
      </c>
      <c r="C57" s="2">
        <v>0</v>
      </c>
      <c r="D57" s="7"/>
      <c r="G57" s="7" t="s">
        <v>6</v>
      </c>
      <c r="H57" s="46"/>
      <c r="I57" s="46"/>
      <c r="J57" s="46"/>
      <c r="K57" s="46"/>
      <c r="L57" s="46"/>
      <c r="M57" s="46"/>
      <c r="N57" s="46"/>
      <c r="O57" s="46"/>
      <c r="P57" s="47"/>
      <c r="Q57" s="48">
        <v>7</v>
      </c>
      <c r="R57" s="49">
        <f>+Q57*P$56/P$136</f>
        <v>0.7</v>
      </c>
      <c r="S57" s="50">
        <v>10</v>
      </c>
      <c r="T57" s="51">
        <f t="shared" ref="T57:T67" si="10">+S57*R57/10</f>
        <v>0.7</v>
      </c>
      <c r="U57" s="79"/>
    </row>
    <row r="58" spans="1:21" outlineLevel="1" x14ac:dyDescent="0.3">
      <c r="A58" s="59"/>
      <c r="B58" s="1">
        <v>4</v>
      </c>
      <c r="C58" s="2">
        <v>1</v>
      </c>
      <c r="D58" s="7"/>
      <c r="G58" s="7" t="s">
        <v>95</v>
      </c>
      <c r="H58" s="46"/>
      <c r="I58" s="46"/>
      <c r="J58" s="46"/>
      <c r="K58" s="46"/>
      <c r="L58" s="46"/>
      <c r="M58" s="46"/>
      <c r="N58" s="46"/>
      <c r="O58" s="46"/>
      <c r="P58" s="47"/>
      <c r="Q58" s="48">
        <v>25</v>
      </c>
      <c r="R58" s="49">
        <f>+Q58*P$56/P$136</f>
        <v>2.5</v>
      </c>
      <c r="S58" s="50">
        <v>10</v>
      </c>
      <c r="T58" s="51">
        <f t="shared" ref="T58" si="11">+S58*R58/10</f>
        <v>2.5</v>
      </c>
      <c r="U58" s="79"/>
    </row>
    <row r="59" spans="1:21" outlineLevel="1" x14ac:dyDescent="0.3">
      <c r="A59" s="59"/>
      <c r="B59" s="1">
        <f t="shared" si="9"/>
        <v>4</v>
      </c>
      <c r="C59" s="2">
        <v>2</v>
      </c>
      <c r="D59" s="7"/>
      <c r="G59" s="7" t="s">
        <v>7</v>
      </c>
      <c r="H59" s="46"/>
      <c r="I59" s="46"/>
      <c r="J59" s="46"/>
      <c r="K59" s="46"/>
      <c r="L59" s="46"/>
      <c r="M59" s="46"/>
      <c r="N59" s="46"/>
      <c r="O59" s="46"/>
      <c r="P59" s="47"/>
      <c r="Q59" s="48">
        <v>10</v>
      </c>
      <c r="R59" s="49">
        <f>+Q59*P$56/P$136</f>
        <v>1</v>
      </c>
      <c r="S59" s="50">
        <v>10</v>
      </c>
      <c r="T59" s="51">
        <f t="shared" si="10"/>
        <v>1</v>
      </c>
      <c r="U59" s="79"/>
    </row>
    <row r="60" spans="1:21" outlineLevel="1" x14ac:dyDescent="0.3">
      <c r="A60" s="59"/>
      <c r="B60" s="1">
        <f t="shared" si="9"/>
        <v>4</v>
      </c>
      <c r="C60" s="2">
        <v>3</v>
      </c>
      <c r="D60" s="7"/>
      <c r="G60" s="7" t="s">
        <v>8</v>
      </c>
      <c r="H60" s="46"/>
      <c r="I60" s="46"/>
      <c r="J60" s="46"/>
      <c r="K60" s="46"/>
      <c r="L60" s="46"/>
      <c r="M60" s="46"/>
      <c r="N60" s="46"/>
      <c r="O60" s="46"/>
      <c r="P60" s="47"/>
      <c r="Q60" s="48">
        <v>8</v>
      </c>
      <c r="R60" s="49">
        <f>+Q60*P$56/P$136</f>
        <v>0.8</v>
      </c>
      <c r="S60" s="50">
        <v>10</v>
      </c>
      <c r="T60" s="51">
        <f t="shared" si="10"/>
        <v>0.8</v>
      </c>
      <c r="U60" s="79"/>
    </row>
    <row r="61" spans="1:21" outlineLevel="1" x14ac:dyDescent="0.3">
      <c r="A61" s="59"/>
      <c r="B61" s="1">
        <f t="shared" si="9"/>
        <v>4</v>
      </c>
      <c r="C61" s="2">
        <v>4</v>
      </c>
      <c r="D61" s="7"/>
      <c r="G61" s="7" t="s">
        <v>9</v>
      </c>
      <c r="K61" s="6"/>
      <c r="P61" s="25"/>
      <c r="Q61" s="26"/>
      <c r="R61" s="27"/>
      <c r="S61" s="26"/>
      <c r="T61" s="37"/>
      <c r="U61" s="78"/>
    </row>
    <row r="62" spans="1:21" outlineLevel="1" x14ac:dyDescent="0.3">
      <c r="A62" s="59"/>
      <c r="B62" s="1">
        <f t="shared" si="9"/>
        <v>4</v>
      </c>
      <c r="C62" s="2">
        <v>4</v>
      </c>
      <c r="D62" s="7">
        <v>1</v>
      </c>
      <c r="G62" s="7"/>
      <c r="H62" s="46" t="s">
        <v>10</v>
      </c>
      <c r="I62" s="46"/>
      <c r="J62" s="46"/>
      <c r="K62" s="46"/>
      <c r="L62" s="46"/>
      <c r="M62" s="46"/>
      <c r="N62" s="46"/>
      <c r="O62" s="46"/>
      <c r="P62" s="47"/>
      <c r="Q62" s="48">
        <v>10</v>
      </c>
      <c r="R62" s="49">
        <f t="shared" ref="R62:R67" si="12">+Q62*P$56/P$136</f>
        <v>1</v>
      </c>
      <c r="S62" s="50">
        <v>10</v>
      </c>
      <c r="T62" s="51">
        <f t="shared" si="10"/>
        <v>1</v>
      </c>
      <c r="U62" s="79"/>
    </row>
    <row r="63" spans="1:21" outlineLevel="1" x14ac:dyDescent="0.3">
      <c r="A63" s="59"/>
      <c r="B63" s="1">
        <f t="shared" si="9"/>
        <v>4</v>
      </c>
      <c r="C63" s="2">
        <v>4</v>
      </c>
      <c r="D63" s="7">
        <v>2</v>
      </c>
      <c r="G63" s="7"/>
      <c r="H63" s="46" t="s">
        <v>11</v>
      </c>
      <c r="I63" s="46"/>
      <c r="J63" s="46"/>
      <c r="K63" s="46"/>
      <c r="L63" s="46"/>
      <c r="M63" s="46"/>
      <c r="N63" s="46"/>
      <c r="O63" s="46"/>
      <c r="P63" s="47"/>
      <c r="Q63" s="48">
        <v>9</v>
      </c>
      <c r="R63" s="49">
        <f t="shared" si="12"/>
        <v>0.9</v>
      </c>
      <c r="S63" s="50">
        <v>10</v>
      </c>
      <c r="T63" s="51">
        <f t="shared" si="10"/>
        <v>0.9</v>
      </c>
      <c r="U63" s="79"/>
    </row>
    <row r="64" spans="1:21" outlineLevel="1" x14ac:dyDescent="0.3">
      <c r="A64" s="59"/>
      <c r="B64" s="1">
        <f t="shared" ref="B64:B67" si="13">+B$56</f>
        <v>4</v>
      </c>
      <c r="C64" s="2">
        <v>5</v>
      </c>
      <c r="D64" s="7"/>
      <c r="G64" s="7" t="s">
        <v>24</v>
      </c>
      <c r="H64" s="46"/>
      <c r="I64" s="46"/>
      <c r="J64" s="46"/>
      <c r="K64" s="46"/>
      <c r="L64" s="46"/>
      <c r="M64" s="46"/>
      <c r="N64" s="46"/>
      <c r="O64" s="46"/>
      <c r="P64" s="47"/>
      <c r="Q64" s="48">
        <v>15</v>
      </c>
      <c r="R64" s="49">
        <f t="shared" si="12"/>
        <v>1.5</v>
      </c>
      <c r="S64" s="50">
        <v>10</v>
      </c>
      <c r="T64" s="51">
        <f t="shared" si="10"/>
        <v>1.5</v>
      </c>
      <c r="U64" s="79"/>
    </row>
    <row r="65" spans="1:21" outlineLevel="1" x14ac:dyDescent="0.3">
      <c r="A65" s="59"/>
      <c r="B65" s="1">
        <f t="shared" si="13"/>
        <v>4</v>
      </c>
      <c r="C65" s="2">
        <v>6</v>
      </c>
      <c r="D65" s="7"/>
      <c r="G65" s="7" t="s">
        <v>25</v>
      </c>
      <c r="H65" s="46"/>
      <c r="I65" s="46"/>
      <c r="J65" s="46"/>
      <c r="K65" s="46"/>
      <c r="L65" s="46"/>
      <c r="M65" s="46"/>
      <c r="N65" s="46"/>
      <c r="O65" s="46"/>
      <c r="P65" s="47"/>
      <c r="Q65" s="48">
        <v>8</v>
      </c>
      <c r="R65" s="49">
        <f t="shared" si="12"/>
        <v>0.8</v>
      </c>
      <c r="S65" s="50">
        <v>10</v>
      </c>
      <c r="T65" s="51">
        <f t="shared" si="10"/>
        <v>0.8</v>
      </c>
      <c r="U65" s="79"/>
    </row>
    <row r="66" spans="1:21" outlineLevel="1" x14ac:dyDescent="0.3">
      <c r="A66" s="59"/>
      <c r="B66" s="1">
        <f t="shared" si="13"/>
        <v>4</v>
      </c>
      <c r="C66" s="2">
        <v>7</v>
      </c>
      <c r="D66" s="7"/>
      <c r="G66" s="7" t="s">
        <v>26</v>
      </c>
      <c r="H66" s="46"/>
      <c r="I66" s="46"/>
      <c r="J66" s="46"/>
      <c r="K66" s="46"/>
      <c r="L66" s="46"/>
      <c r="M66" s="46"/>
      <c r="N66" s="46"/>
      <c r="O66" s="46"/>
      <c r="P66" s="47"/>
      <c r="Q66" s="48">
        <v>5</v>
      </c>
      <c r="R66" s="49">
        <f t="shared" si="12"/>
        <v>0.5</v>
      </c>
      <c r="S66" s="50">
        <v>10</v>
      </c>
      <c r="T66" s="51">
        <f t="shared" si="10"/>
        <v>0.5</v>
      </c>
      <c r="U66" s="79"/>
    </row>
    <row r="67" spans="1:21" outlineLevel="1" x14ac:dyDescent="0.3">
      <c r="A67" s="59"/>
      <c r="B67" s="1">
        <f t="shared" si="13"/>
        <v>4</v>
      </c>
      <c r="C67" s="2">
        <v>8</v>
      </c>
      <c r="D67" s="7"/>
      <c r="G67" s="7" t="s">
        <v>27</v>
      </c>
      <c r="H67" s="46"/>
      <c r="I67" s="46"/>
      <c r="J67" s="46"/>
      <c r="K67" s="46"/>
      <c r="L67" s="46"/>
      <c r="M67" s="46"/>
      <c r="N67" s="46"/>
      <c r="O67" s="46"/>
      <c r="P67" s="47"/>
      <c r="Q67" s="48">
        <v>3</v>
      </c>
      <c r="R67" s="49">
        <f t="shared" si="12"/>
        <v>0.3</v>
      </c>
      <c r="S67" s="50">
        <v>10</v>
      </c>
      <c r="T67" s="51">
        <f t="shared" si="10"/>
        <v>0.3</v>
      </c>
      <c r="U67" s="79"/>
    </row>
    <row r="68" spans="1:21" outlineLevel="1" x14ac:dyDescent="0.3">
      <c r="A68" s="59"/>
      <c r="B68" s="1"/>
      <c r="P68" s="25"/>
      <c r="Q68" s="26"/>
      <c r="R68" s="27"/>
      <c r="S68" s="26"/>
      <c r="T68" s="37"/>
      <c r="U68" s="78"/>
    </row>
    <row r="69" spans="1:21" ht="4.5" customHeight="1" outlineLevel="1" x14ac:dyDescent="0.3">
      <c r="A69" s="59"/>
      <c r="B69" s="1"/>
      <c r="C69" s="9"/>
      <c r="F69" s="10"/>
      <c r="G69" s="11"/>
      <c r="H69" s="11"/>
      <c r="I69" s="11"/>
      <c r="J69" s="11"/>
      <c r="K69" s="11"/>
      <c r="L69" s="11"/>
      <c r="M69" s="11"/>
      <c r="N69" s="11"/>
      <c r="O69" s="11"/>
      <c r="P69" s="28"/>
      <c r="Q69" s="29"/>
      <c r="R69" s="30"/>
      <c r="S69" s="29"/>
      <c r="T69" s="38"/>
      <c r="U69" s="80"/>
    </row>
    <row r="70" spans="1:21" ht="19.5" outlineLevel="1" thickBot="1" x14ac:dyDescent="0.35">
      <c r="A70" s="59"/>
      <c r="B70" s="1"/>
      <c r="F70" s="2" t="s">
        <v>72</v>
      </c>
      <c r="G70" s="13"/>
      <c r="H70" s="13"/>
      <c r="I70" s="13"/>
      <c r="J70" s="13"/>
      <c r="K70" s="13"/>
      <c r="L70" s="13"/>
      <c r="M70" s="13"/>
      <c r="N70" s="13"/>
      <c r="O70" s="13"/>
      <c r="P70" s="31"/>
      <c r="Q70" s="32">
        <f>+SUM(Q56:Q69)</f>
        <v>100</v>
      </c>
      <c r="R70" s="33">
        <f>+SUM(R56:R69)</f>
        <v>10.000000000000002</v>
      </c>
      <c r="S70" s="32">
        <f>+AVERAGE(S56:S69)</f>
        <v>10</v>
      </c>
      <c r="T70" s="39">
        <f>+SUM(T56:T69)</f>
        <v>10.000000000000002</v>
      </c>
      <c r="U70" s="81"/>
    </row>
    <row r="71" spans="1:21" outlineLevel="1" x14ac:dyDescent="0.3">
      <c r="A71" s="59"/>
      <c r="B71" s="1"/>
      <c r="P71" s="25"/>
      <c r="Q71" s="26"/>
      <c r="R71" s="27"/>
      <c r="S71" s="26"/>
      <c r="T71" s="37"/>
      <c r="U71" s="78"/>
    </row>
    <row r="72" spans="1:21" x14ac:dyDescent="0.3">
      <c r="A72" s="59"/>
      <c r="B72" s="1">
        <v>5</v>
      </c>
      <c r="F72" s="2" t="s">
        <v>73</v>
      </c>
      <c r="P72" s="25">
        <v>13</v>
      </c>
      <c r="Q72" s="26"/>
      <c r="R72" s="27"/>
      <c r="S72" s="26"/>
      <c r="T72" s="37"/>
      <c r="U72" s="78"/>
    </row>
    <row r="73" spans="1:21" outlineLevel="1" x14ac:dyDescent="0.3">
      <c r="A73" s="59"/>
      <c r="B73" s="1">
        <f t="shared" ref="B73:B85" si="14">+B$72</f>
        <v>5</v>
      </c>
      <c r="C73" s="2">
        <v>1</v>
      </c>
      <c r="D73" s="7"/>
      <c r="G73" s="7" t="s">
        <v>19</v>
      </c>
      <c r="K73" s="6"/>
      <c r="P73" s="25"/>
      <c r="Q73" s="26"/>
      <c r="R73" s="27"/>
      <c r="S73" s="26"/>
      <c r="T73" s="37"/>
      <c r="U73" s="78"/>
    </row>
    <row r="74" spans="1:21" outlineLevel="1" x14ac:dyDescent="0.3">
      <c r="A74" s="59"/>
      <c r="B74" s="1">
        <f t="shared" si="14"/>
        <v>5</v>
      </c>
      <c r="C74" s="2">
        <v>1</v>
      </c>
      <c r="D74" s="7">
        <v>1</v>
      </c>
      <c r="G74" s="7"/>
      <c r="H74" s="46" t="s">
        <v>54</v>
      </c>
      <c r="I74" s="46"/>
      <c r="J74" s="46"/>
      <c r="K74" s="46"/>
      <c r="L74" s="46"/>
      <c r="M74" s="46"/>
      <c r="N74" s="46"/>
      <c r="O74" s="46"/>
      <c r="P74" s="47"/>
      <c r="Q74" s="48">
        <v>12</v>
      </c>
      <c r="R74" s="49">
        <f>+Q74*P$72/P$136</f>
        <v>1.56</v>
      </c>
      <c r="S74" s="50">
        <v>10</v>
      </c>
      <c r="T74" s="51">
        <f t="shared" ref="T74:T83" si="15">+S74*R74/10</f>
        <v>1.56</v>
      </c>
      <c r="U74" s="79"/>
    </row>
    <row r="75" spans="1:21" outlineLevel="1" x14ac:dyDescent="0.3">
      <c r="A75" s="59"/>
      <c r="B75" s="1">
        <f t="shared" si="14"/>
        <v>5</v>
      </c>
      <c r="C75" s="2">
        <v>1</v>
      </c>
      <c r="D75" s="7">
        <v>2</v>
      </c>
      <c r="G75" s="7"/>
      <c r="H75" s="46" t="s">
        <v>55</v>
      </c>
      <c r="I75" s="46"/>
      <c r="J75" s="46"/>
      <c r="K75" s="46"/>
      <c r="L75" s="46"/>
      <c r="M75" s="46"/>
      <c r="N75" s="46"/>
      <c r="O75" s="46"/>
      <c r="P75" s="47"/>
      <c r="Q75" s="48">
        <v>15</v>
      </c>
      <c r="R75" s="49">
        <f>+Q75*P$72/P$136</f>
        <v>1.95</v>
      </c>
      <c r="S75" s="50">
        <v>10</v>
      </c>
      <c r="T75" s="51">
        <f t="shared" si="15"/>
        <v>1.95</v>
      </c>
      <c r="U75" s="79"/>
    </row>
    <row r="76" spans="1:21" outlineLevel="1" x14ac:dyDescent="0.3">
      <c r="A76" s="59"/>
      <c r="B76" s="1">
        <f t="shared" si="14"/>
        <v>5</v>
      </c>
      <c r="C76" s="2">
        <v>1</v>
      </c>
      <c r="D76" s="7">
        <v>3</v>
      </c>
      <c r="G76" s="7"/>
      <c r="H76" s="46" t="s">
        <v>56</v>
      </c>
      <c r="I76" s="46"/>
      <c r="J76" s="46"/>
      <c r="K76" s="46"/>
      <c r="L76" s="46"/>
      <c r="M76" s="46"/>
      <c r="N76" s="46"/>
      <c r="O76" s="46"/>
      <c r="P76" s="47"/>
      <c r="Q76" s="48">
        <v>10</v>
      </c>
      <c r="R76" s="49">
        <f>+Q76*P$72/P$136</f>
        <v>1.3</v>
      </c>
      <c r="S76" s="50">
        <v>10</v>
      </c>
      <c r="T76" s="51">
        <f t="shared" si="15"/>
        <v>1.3</v>
      </c>
      <c r="U76" s="79"/>
    </row>
    <row r="77" spans="1:21" outlineLevel="1" x14ac:dyDescent="0.3">
      <c r="A77" s="59"/>
      <c r="B77" s="1">
        <f t="shared" si="14"/>
        <v>5</v>
      </c>
      <c r="C77" s="2">
        <v>1</v>
      </c>
      <c r="D77" s="7">
        <v>4</v>
      </c>
      <c r="G77" s="7"/>
      <c r="H77" s="46" t="s">
        <v>57</v>
      </c>
      <c r="I77" s="46"/>
      <c r="J77" s="46"/>
      <c r="K77" s="46"/>
      <c r="L77" s="46"/>
      <c r="M77" s="46"/>
      <c r="N77" s="46"/>
      <c r="O77" s="46"/>
      <c r="P77" s="47"/>
      <c r="Q77" s="48">
        <v>6</v>
      </c>
      <c r="R77" s="49">
        <f>+Q77*P$72/P$136</f>
        <v>0.78</v>
      </c>
      <c r="S77" s="50">
        <v>10</v>
      </c>
      <c r="T77" s="51">
        <f t="shared" ref="T77" si="16">+S77*R77/10</f>
        <v>0.78</v>
      </c>
      <c r="U77" s="79"/>
    </row>
    <row r="78" spans="1:21" outlineLevel="1" x14ac:dyDescent="0.3">
      <c r="A78" s="59"/>
      <c r="B78" s="1">
        <f t="shared" si="14"/>
        <v>5</v>
      </c>
      <c r="C78" s="2">
        <v>1</v>
      </c>
      <c r="D78" s="7">
        <v>5</v>
      </c>
      <c r="G78" s="7"/>
      <c r="H78" s="46" t="s">
        <v>58</v>
      </c>
      <c r="I78" s="46"/>
      <c r="J78" s="46"/>
      <c r="K78" s="46"/>
      <c r="L78" s="46"/>
      <c r="M78" s="46"/>
      <c r="N78" s="46"/>
      <c r="O78" s="46"/>
      <c r="P78" s="47"/>
      <c r="Q78" s="48">
        <v>3</v>
      </c>
      <c r="R78" s="49">
        <f>+Q78*P$72/P$136</f>
        <v>0.39</v>
      </c>
      <c r="S78" s="50">
        <v>10</v>
      </c>
      <c r="T78" s="51">
        <f t="shared" si="15"/>
        <v>0.39</v>
      </c>
      <c r="U78" s="79"/>
    </row>
    <row r="79" spans="1:21" outlineLevel="1" x14ac:dyDescent="0.3">
      <c r="A79" s="59"/>
      <c r="B79" s="1">
        <f t="shared" si="14"/>
        <v>5</v>
      </c>
      <c r="C79" s="2">
        <v>2</v>
      </c>
      <c r="D79" s="7"/>
      <c r="G79" s="7" t="s">
        <v>20</v>
      </c>
      <c r="K79" s="6"/>
      <c r="P79" s="25"/>
      <c r="Q79" s="26"/>
      <c r="R79" s="27"/>
      <c r="S79" s="26"/>
      <c r="T79" s="37"/>
      <c r="U79" s="78"/>
    </row>
    <row r="80" spans="1:21" outlineLevel="1" x14ac:dyDescent="0.3">
      <c r="A80" s="59"/>
      <c r="B80" s="1">
        <f t="shared" si="14"/>
        <v>5</v>
      </c>
      <c r="C80" s="2">
        <v>2</v>
      </c>
      <c r="D80" s="7">
        <v>1</v>
      </c>
      <c r="G80" s="7"/>
      <c r="H80" s="46" t="s">
        <v>88</v>
      </c>
      <c r="I80" s="46"/>
      <c r="J80" s="46"/>
      <c r="K80" s="46"/>
      <c r="L80" s="46"/>
      <c r="M80" s="46"/>
      <c r="N80" s="46"/>
      <c r="O80" s="46"/>
      <c r="P80" s="47"/>
      <c r="Q80" s="48">
        <v>20</v>
      </c>
      <c r="R80" s="49">
        <f t="shared" ref="R80:R85" si="17">+Q80*P$72/P$136</f>
        <v>2.6</v>
      </c>
      <c r="S80" s="50">
        <v>10</v>
      </c>
      <c r="T80" s="51">
        <f t="shared" si="15"/>
        <v>2.6</v>
      </c>
      <c r="U80" s="79"/>
    </row>
    <row r="81" spans="1:21" outlineLevel="1" x14ac:dyDescent="0.3">
      <c r="A81" s="59"/>
      <c r="B81" s="1">
        <f t="shared" si="14"/>
        <v>5</v>
      </c>
      <c r="C81" s="2">
        <v>2</v>
      </c>
      <c r="D81" s="7">
        <v>2</v>
      </c>
      <c r="G81" s="7"/>
      <c r="H81" s="46" t="s">
        <v>21</v>
      </c>
      <c r="I81" s="46"/>
      <c r="J81" s="46"/>
      <c r="K81" s="46"/>
      <c r="L81" s="46"/>
      <c r="M81" s="46"/>
      <c r="N81" s="46"/>
      <c r="O81" s="46"/>
      <c r="P81" s="47"/>
      <c r="Q81" s="48">
        <v>8</v>
      </c>
      <c r="R81" s="49">
        <f t="shared" si="17"/>
        <v>1.04</v>
      </c>
      <c r="S81" s="50">
        <v>10</v>
      </c>
      <c r="T81" s="51">
        <f t="shared" si="15"/>
        <v>1.04</v>
      </c>
      <c r="U81" s="79"/>
    </row>
    <row r="82" spans="1:21" outlineLevel="1" x14ac:dyDescent="0.3">
      <c r="A82" s="59"/>
      <c r="B82" s="1">
        <f t="shared" si="14"/>
        <v>5</v>
      </c>
      <c r="C82" s="2">
        <v>2</v>
      </c>
      <c r="D82" s="7">
        <v>3</v>
      </c>
      <c r="G82" s="7"/>
      <c r="H82" s="46" t="s">
        <v>22</v>
      </c>
      <c r="I82" s="46"/>
      <c r="J82" s="46"/>
      <c r="K82" s="46"/>
      <c r="L82" s="46"/>
      <c r="M82" s="46"/>
      <c r="N82" s="46"/>
      <c r="O82" s="46"/>
      <c r="P82" s="47"/>
      <c r="Q82" s="48">
        <v>3</v>
      </c>
      <c r="R82" s="49">
        <f t="shared" si="17"/>
        <v>0.39</v>
      </c>
      <c r="S82" s="50">
        <v>10</v>
      </c>
      <c r="T82" s="51">
        <f t="shared" si="15"/>
        <v>0.39</v>
      </c>
      <c r="U82" s="79"/>
    </row>
    <row r="83" spans="1:21" outlineLevel="1" x14ac:dyDescent="0.3">
      <c r="A83" s="59"/>
      <c r="B83" s="1">
        <f t="shared" si="14"/>
        <v>5</v>
      </c>
      <c r="C83" s="2">
        <v>3</v>
      </c>
      <c r="D83" s="7"/>
      <c r="G83" s="52" t="s">
        <v>23</v>
      </c>
      <c r="H83" s="46"/>
      <c r="I83" s="46"/>
      <c r="J83" s="46"/>
      <c r="K83" s="46"/>
      <c r="L83" s="46"/>
      <c r="M83" s="46"/>
      <c r="N83" s="46"/>
      <c r="O83" s="46"/>
      <c r="P83" s="47"/>
      <c r="Q83" s="48">
        <v>11</v>
      </c>
      <c r="R83" s="49">
        <f t="shared" si="17"/>
        <v>1.43</v>
      </c>
      <c r="S83" s="50">
        <v>10</v>
      </c>
      <c r="T83" s="51">
        <f t="shared" si="15"/>
        <v>1.43</v>
      </c>
      <c r="U83" s="79"/>
    </row>
    <row r="84" spans="1:21" outlineLevel="1" x14ac:dyDescent="0.3">
      <c r="A84" s="59"/>
      <c r="B84" s="1">
        <f t="shared" si="14"/>
        <v>5</v>
      </c>
      <c r="C84" s="2">
        <v>4</v>
      </c>
      <c r="D84" s="7"/>
      <c r="G84" s="52" t="s">
        <v>44</v>
      </c>
      <c r="H84" s="46"/>
      <c r="I84" s="46"/>
      <c r="J84" s="46"/>
      <c r="K84" s="46"/>
      <c r="L84" s="46"/>
      <c r="M84" s="46"/>
      <c r="N84" s="46"/>
      <c r="O84" s="46"/>
      <c r="P84" s="47"/>
      <c r="Q84" s="48">
        <v>9</v>
      </c>
      <c r="R84" s="49">
        <f t="shared" si="17"/>
        <v>1.17</v>
      </c>
      <c r="S84" s="50">
        <v>10</v>
      </c>
      <c r="T84" s="51">
        <f t="shared" ref="T84" si="18">+S84*R84/10</f>
        <v>1.17</v>
      </c>
      <c r="U84" s="79"/>
    </row>
    <row r="85" spans="1:21" outlineLevel="1" x14ac:dyDescent="0.3">
      <c r="A85" s="59"/>
      <c r="B85" s="1">
        <f t="shared" si="14"/>
        <v>5</v>
      </c>
      <c r="C85" s="2">
        <v>5</v>
      </c>
      <c r="D85" s="7"/>
      <c r="G85" s="52" t="s">
        <v>45</v>
      </c>
      <c r="H85" s="46"/>
      <c r="I85" s="46"/>
      <c r="J85" s="46"/>
      <c r="K85" s="46"/>
      <c r="L85" s="46"/>
      <c r="M85" s="46"/>
      <c r="N85" s="46"/>
      <c r="O85" s="46"/>
      <c r="P85" s="47"/>
      <c r="Q85" s="48">
        <v>3</v>
      </c>
      <c r="R85" s="49">
        <f t="shared" si="17"/>
        <v>0.39</v>
      </c>
      <c r="S85" s="50">
        <v>10</v>
      </c>
      <c r="T85" s="51">
        <f t="shared" ref="T85" si="19">+S85*R85/10</f>
        <v>0.39</v>
      </c>
      <c r="U85" s="79"/>
    </row>
    <row r="86" spans="1:21" outlineLevel="1" x14ac:dyDescent="0.3">
      <c r="A86" s="59"/>
      <c r="B86" s="1"/>
      <c r="C86" s="2"/>
      <c r="E86" s="4"/>
      <c r="G86" s="5"/>
      <c r="P86" s="25"/>
      <c r="Q86" s="26"/>
      <c r="R86" s="27"/>
      <c r="S86" s="26"/>
      <c r="T86" s="37"/>
      <c r="U86" s="78"/>
    </row>
    <row r="87" spans="1:21" ht="4.5" customHeight="1" outlineLevel="1" x14ac:dyDescent="0.3">
      <c r="A87" s="59"/>
      <c r="B87" s="1"/>
      <c r="C87" s="9"/>
      <c r="F87" s="10"/>
      <c r="G87" s="11"/>
      <c r="H87" s="11"/>
      <c r="I87" s="11"/>
      <c r="J87" s="11"/>
      <c r="K87" s="11"/>
      <c r="L87" s="11"/>
      <c r="M87" s="11"/>
      <c r="N87" s="11"/>
      <c r="O87" s="11"/>
      <c r="P87" s="28"/>
      <c r="Q87" s="29"/>
      <c r="R87" s="30"/>
      <c r="S87" s="29"/>
      <c r="T87" s="38"/>
      <c r="U87" s="80"/>
    </row>
    <row r="88" spans="1:21" ht="19.5" outlineLevel="1" thickBot="1" x14ac:dyDescent="0.35">
      <c r="A88" s="59"/>
      <c r="B88" s="1"/>
      <c r="F88" s="2" t="s">
        <v>74</v>
      </c>
      <c r="G88" s="13"/>
      <c r="H88" s="13"/>
      <c r="I88" s="13"/>
      <c r="J88" s="13"/>
      <c r="K88" s="13"/>
      <c r="L88" s="13"/>
      <c r="M88" s="13"/>
      <c r="N88" s="13"/>
      <c r="O88" s="13"/>
      <c r="P88" s="31"/>
      <c r="Q88" s="32">
        <f>+SUM(Q72:Q87)</f>
        <v>100</v>
      </c>
      <c r="R88" s="33">
        <f>+SUM(R72:R87)</f>
        <v>13.000000000000002</v>
      </c>
      <c r="S88" s="32">
        <f>+AVERAGE(S72:S87)</f>
        <v>10</v>
      </c>
      <c r="T88" s="39">
        <f>+SUM(T72:T87)</f>
        <v>13.000000000000002</v>
      </c>
      <c r="U88" s="81"/>
    </row>
    <row r="89" spans="1:21" outlineLevel="1" x14ac:dyDescent="0.3">
      <c r="A89" s="59"/>
      <c r="B89" s="1"/>
      <c r="P89" s="25"/>
      <c r="Q89" s="26"/>
      <c r="R89" s="72"/>
      <c r="S89" s="26"/>
      <c r="T89" s="73"/>
      <c r="U89" s="82"/>
    </row>
    <row r="90" spans="1:21" x14ac:dyDescent="0.3">
      <c r="A90" s="59"/>
      <c r="B90" s="1">
        <v>6</v>
      </c>
      <c r="F90" s="2" t="s">
        <v>89</v>
      </c>
      <c r="P90" s="25">
        <v>19</v>
      </c>
      <c r="Q90" s="26"/>
      <c r="R90" s="27"/>
      <c r="S90" s="26"/>
      <c r="T90" s="37"/>
      <c r="U90" s="78"/>
    </row>
    <row r="91" spans="1:21" outlineLevel="1" x14ac:dyDescent="0.3">
      <c r="A91" s="59"/>
      <c r="B91" s="1">
        <v>6</v>
      </c>
      <c r="C91" s="2">
        <v>1</v>
      </c>
      <c r="D91" s="2"/>
      <c r="F91" s="3"/>
      <c r="G91" s="52" t="s">
        <v>90</v>
      </c>
      <c r="H91" s="46"/>
      <c r="I91" s="46"/>
      <c r="J91" s="46"/>
      <c r="K91" s="46"/>
      <c r="L91" s="46"/>
      <c r="M91" s="46"/>
      <c r="N91" s="46"/>
      <c r="O91" s="46"/>
      <c r="P91" s="47"/>
      <c r="Q91" s="48">
        <v>50</v>
      </c>
      <c r="R91" s="49">
        <f>+Q91*P$90/P$136</f>
        <v>9.5</v>
      </c>
      <c r="S91" s="50">
        <v>10</v>
      </c>
      <c r="T91" s="51">
        <f t="shared" ref="T91" si="20">+S91*R91/10</f>
        <v>9.5</v>
      </c>
      <c r="U91" s="79"/>
    </row>
    <row r="92" spans="1:21" outlineLevel="1" x14ac:dyDescent="0.3">
      <c r="A92" s="59"/>
      <c r="B92" s="1">
        <v>6</v>
      </c>
      <c r="C92" s="2">
        <v>2</v>
      </c>
      <c r="D92" s="2"/>
      <c r="F92" s="3"/>
      <c r="G92" s="60" t="s">
        <v>59</v>
      </c>
      <c r="H92" s="61"/>
      <c r="I92" s="61"/>
      <c r="J92" s="61"/>
      <c r="K92" s="61"/>
      <c r="L92" s="61"/>
      <c r="M92" s="61"/>
      <c r="N92" s="61"/>
      <c r="O92" s="61"/>
      <c r="P92" s="62"/>
      <c r="Q92" s="63"/>
      <c r="R92" s="64"/>
      <c r="S92" s="26"/>
      <c r="T92" s="65"/>
      <c r="U92" s="83"/>
    </row>
    <row r="93" spans="1:21" outlineLevel="1" x14ac:dyDescent="0.3">
      <c r="A93" s="59"/>
      <c r="B93" s="1">
        <v>6</v>
      </c>
      <c r="C93" s="2">
        <v>2</v>
      </c>
      <c r="D93" s="2">
        <v>1</v>
      </c>
      <c r="F93" s="3"/>
      <c r="H93" s="46" t="s">
        <v>60</v>
      </c>
      <c r="I93" s="46"/>
      <c r="J93" s="46"/>
      <c r="K93" s="46"/>
      <c r="L93" s="46"/>
      <c r="M93" s="46"/>
      <c r="N93" s="46"/>
      <c r="O93" s="46"/>
      <c r="P93" s="47"/>
      <c r="Q93" s="48">
        <v>14</v>
      </c>
      <c r="R93" s="49">
        <f t="shared" ref="R93:R97" si="21">+Q93*P$90/P$136</f>
        <v>2.66</v>
      </c>
      <c r="S93" s="50">
        <v>10</v>
      </c>
      <c r="T93" s="51">
        <f t="shared" ref="T93:T96" si="22">+S93*R93/10</f>
        <v>2.66</v>
      </c>
      <c r="U93" s="79"/>
    </row>
    <row r="94" spans="1:21" outlineLevel="1" x14ac:dyDescent="0.3">
      <c r="A94" s="59"/>
      <c r="B94" s="1">
        <v>6</v>
      </c>
      <c r="C94" s="2">
        <v>2</v>
      </c>
      <c r="D94" s="2">
        <v>2</v>
      </c>
      <c r="F94" s="3"/>
      <c r="H94" s="46" t="s">
        <v>61</v>
      </c>
      <c r="I94" s="46"/>
      <c r="J94" s="46"/>
      <c r="K94" s="46"/>
      <c r="L94" s="46"/>
      <c r="M94" s="46"/>
      <c r="N94" s="46"/>
      <c r="O94" s="46"/>
      <c r="P94" s="47"/>
      <c r="Q94" s="48">
        <v>7</v>
      </c>
      <c r="R94" s="49">
        <f t="shared" si="21"/>
        <v>1.33</v>
      </c>
      <c r="S94" s="50">
        <v>10</v>
      </c>
      <c r="T94" s="51">
        <f t="shared" si="22"/>
        <v>1.33</v>
      </c>
      <c r="U94" s="79"/>
    </row>
    <row r="95" spans="1:21" outlineLevel="1" x14ac:dyDescent="0.3">
      <c r="A95" s="59"/>
      <c r="B95" s="1">
        <v>6</v>
      </c>
      <c r="C95" s="2">
        <v>2</v>
      </c>
      <c r="D95" s="2">
        <v>3</v>
      </c>
      <c r="F95" s="3"/>
      <c r="H95" s="46" t="s">
        <v>62</v>
      </c>
      <c r="I95" s="46"/>
      <c r="J95" s="46"/>
      <c r="K95" s="46"/>
      <c r="L95" s="46"/>
      <c r="M95" s="46"/>
      <c r="N95" s="46"/>
      <c r="O95" s="46"/>
      <c r="P95" s="47"/>
      <c r="Q95" s="48">
        <v>12</v>
      </c>
      <c r="R95" s="49">
        <f t="shared" si="21"/>
        <v>2.2799999999999998</v>
      </c>
      <c r="S95" s="50">
        <v>10</v>
      </c>
      <c r="T95" s="51">
        <f t="shared" si="22"/>
        <v>2.2799999999999998</v>
      </c>
      <c r="U95" s="79"/>
    </row>
    <row r="96" spans="1:21" outlineLevel="1" x14ac:dyDescent="0.3">
      <c r="A96" s="59"/>
      <c r="B96" s="1">
        <v>6</v>
      </c>
      <c r="C96" s="2">
        <v>2</v>
      </c>
      <c r="D96" s="2">
        <v>4</v>
      </c>
      <c r="F96" s="3"/>
      <c r="H96" s="46" t="s">
        <v>80</v>
      </c>
      <c r="I96" s="46"/>
      <c r="J96" s="46"/>
      <c r="K96" s="46"/>
      <c r="L96" s="46"/>
      <c r="M96" s="46"/>
      <c r="N96" s="46"/>
      <c r="O96" s="46"/>
      <c r="P96" s="47"/>
      <c r="Q96" s="48">
        <v>11</v>
      </c>
      <c r="R96" s="49">
        <f t="shared" si="21"/>
        <v>2.09</v>
      </c>
      <c r="S96" s="50">
        <v>10</v>
      </c>
      <c r="T96" s="51">
        <f t="shared" si="22"/>
        <v>2.09</v>
      </c>
      <c r="U96" s="79"/>
    </row>
    <row r="97" spans="1:21" outlineLevel="1" x14ac:dyDescent="0.3">
      <c r="A97" s="59"/>
      <c r="B97" s="1">
        <v>6</v>
      </c>
      <c r="C97" s="2">
        <v>2</v>
      </c>
      <c r="D97" s="2">
        <v>5</v>
      </c>
      <c r="F97" s="3"/>
      <c r="H97" s="46" t="s">
        <v>63</v>
      </c>
      <c r="I97" s="46"/>
      <c r="J97" s="46"/>
      <c r="K97" s="46"/>
      <c r="L97" s="46"/>
      <c r="M97" s="46"/>
      <c r="N97" s="46"/>
      <c r="O97" s="46"/>
      <c r="P97" s="47"/>
      <c r="Q97" s="48">
        <v>6</v>
      </c>
      <c r="R97" s="49">
        <f t="shared" si="21"/>
        <v>1.1399999999999999</v>
      </c>
      <c r="S97" s="50">
        <v>10</v>
      </c>
      <c r="T97" s="51">
        <f t="shared" ref="T97" si="23">+S97*R97/10</f>
        <v>1.1399999999999999</v>
      </c>
      <c r="U97" s="79"/>
    </row>
    <row r="98" spans="1:21" outlineLevel="1" x14ac:dyDescent="0.3">
      <c r="A98" s="59"/>
      <c r="B98" s="1"/>
      <c r="P98" s="25"/>
      <c r="Q98" s="26"/>
      <c r="R98" s="27"/>
      <c r="S98" s="26"/>
      <c r="T98" s="37"/>
      <c r="U98" s="78"/>
    </row>
    <row r="99" spans="1:21" ht="4.5" customHeight="1" outlineLevel="1" x14ac:dyDescent="0.3">
      <c r="A99" s="59"/>
      <c r="B99" s="1"/>
      <c r="C99" s="9"/>
      <c r="F99" s="10"/>
      <c r="G99" s="11"/>
      <c r="H99" s="11"/>
      <c r="I99" s="11"/>
      <c r="J99" s="11"/>
      <c r="K99" s="11"/>
      <c r="L99" s="11"/>
      <c r="M99" s="11"/>
      <c r="N99" s="11"/>
      <c r="O99" s="11"/>
      <c r="P99" s="28"/>
      <c r="Q99" s="29"/>
      <c r="R99" s="30"/>
      <c r="S99" s="29"/>
      <c r="T99" s="38"/>
      <c r="U99" s="80"/>
    </row>
    <row r="100" spans="1:21" ht="19.5" outlineLevel="1" thickBot="1" x14ac:dyDescent="0.35">
      <c r="A100" s="59"/>
      <c r="B100" s="1"/>
      <c r="F100" s="2" t="s">
        <v>91</v>
      </c>
      <c r="G100" s="13"/>
      <c r="H100" s="13"/>
      <c r="I100" s="13"/>
      <c r="J100" s="13"/>
      <c r="K100" s="13"/>
      <c r="L100" s="13"/>
      <c r="M100" s="13"/>
      <c r="N100" s="13"/>
      <c r="O100" s="13"/>
      <c r="P100" s="31"/>
      <c r="Q100" s="32">
        <f>+SUM(Q90:Q99)</f>
        <v>100</v>
      </c>
      <c r="R100" s="33">
        <f>+SUM(R90:R99)</f>
        <v>19</v>
      </c>
      <c r="S100" s="32">
        <f>+AVERAGE(S90:S99)</f>
        <v>10</v>
      </c>
      <c r="T100" s="39">
        <f>+SUM(T90:T99)</f>
        <v>19</v>
      </c>
      <c r="U100" s="81"/>
    </row>
    <row r="101" spans="1:21" outlineLevel="1" x14ac:dyDescent="0.3">
      <c r="A101" s="59"/>
      <c r="B101" s="1"/>
      <c r="P101" s="25"/>
      <c r="Q101" s="26"/>
      <c r="R101" s="27"/>
      <c r="S101" s="26"/>
      <c r="T101" s="37"/>
      <c r="U101" s="78"/>
    </row>
    <row r="102" spans="1:21" x14ac:dyDescent="0.3">
      <c r="A102" s="59"/>
      <c r="B102" s="1">
        <v>7</v>
      </c>
      <c r="F102" s="2" t="s">
        <v>75</v>
      </c>
      <c r="P102" s="25">
        <v>18</v>
      </c>
      <c r="Q102" s="26"/>
      <c r="R102" s="27"/>
      <c r="S102" s="26"/>
      <c r="T102" s="37"/>
      <c r="U102" s="78"/>
    </row>
    <row r="103" spans="1:21" outlineLevel="1" x14ac:dyDescent="0.3">
      <c r="A103" s="59"/>
      <c r="B103" s="1">
        <v>6</v>
      </c>
      <c r="C103" s="2">
        <v>1</v>
      </c>
      <c r="D103" s="7"/>
      <c r="F103" s="7"/>
      <c r="G103" s="46" t="s">
        <v>101</v>
      </c>
      <c r="H103" s="46"/>
      <c r="I103" s="46"/>
      <c r="J103" s="46"/>
      <c r="K103" s="46"/>
      <c r="L103" s="46"/>
      <c r="M103" s="46"/>
      <c r="N103" s="46"/>
      <c r="O103" s="46"/>
      <c r="P103" s="47"/>
      <c r="Q103" s="48">
        <v>25</v>
      </c>
      <c r="R103" s="49">
        <f>+Q103*P$102/P$136</f>
        <v>4.5</v>
      </c>
      <c r="S103" s="50">
        <v>10</v>
      </c>
      <c r="T103" s="51">
        <f t="shared" ref="T103:T112" si="24">+S103*R103/10</f>
        <v>4.5</v>
      </c>
      <c r="U103" s="79"/>
    </row>
    <row r="104" spans="1:21" outlineLevel="1" x14ac:dyDescent="0.3">
      <c r="A104" s="59"/>
      <c r="B104" s="1"/>
      <c r="C104" s="2"/>
      <c r="D104" s="7"/>
      <c r="F104" s="7"/>
      <c r="G104" s="46"/>
      <c r="H104" s="46"/>
      <c r="I104" s="46"/>
      <c r="J104" s="46"/>
      <c r="K104" s="46"/>
      <c r="L104" s="46"/>
      <c r="M104" s="46"/>
      <c r="N104" s="46"/>
      <c r="O104" s="46"/>
      <c r="P104" s="47"/>
      <c r="Q104" s="48"/>
      <c r="R104" s="49"/>
      <c r="S104" s="50"/>
      <c r="T104" s="51"/>
      <c r="U104" s="79"/>
    </row>
    <row r="105" spans="1:21" outlineLevel="1" x14ac:dyDescent="0.3">
      <c r="A105" s="59"/>
      <c r="B105" s="1"/>
      <c r="C105" s="2"/>
      <c r="D105" s="7"/>
      <c r="F105" s="7"/>
      <c r="G105" s="46"/>
      <c r="H105" s="46"/>
      <c r="I105" s="46"/>
      <c r="J105" s="46"/>
      <c r="K105" s="46"/>
      <c r="L105" s="46"/>
      <c r="M105" s="46"/>
      <c r="N105" s="46"/>
      <c r="O105" s="46"/>
      <c r="P105" s="47"/>
      <c r="Q105" s="48"/>
      <c r="R105" s="49"/>
      <c r="S105" s="50"/>
      <c r="T105" s="51"/>
      <c r="U105" s="79"/>
    </row>
    <row r="106" spans="1:21" outlineLevel="1" x14ac:dyDescent="0.3">
      <c r="A106" s="59"/>
      <c r="B106" s="1"/>
      <c r="C106" s="2"/>
      <c r="D106" s="7"/>
      <c r="F106" s="7"/>
      <c r="G106" s="46"/>
      <c r="H106" s="46"/>
      <c r="I106" s="46"/>
      <c r="J106" s="46"/>
      <c r="K106" s="46"/>
      <c r="L106" s="46"/>
      <c r="M106" s="46"/>
      <c r="N106" s="46"/>
      <c r="O106" s="46"/>
      <c r="P106" s="47"/>
      <c r="Q106" s="48"/>
      <c r="R106" s="49"/>
      <c r="S106" s="50"/>
      <c r="T106" s="51"/>
      <c r="U106" s="79"/>
    </row>
    <row r="107" spans="1:21" outlineLevel="1" x14ac:dyDescent="0.3">
      <c r="A107" s="59"/>
      <c r="B107" s="1"/>
      <c r="C107" s="2"/>
      <c r="D107" s="7"/>
      <c r="F107" s="7"/>
      <c r="G107" s="46"/>
      <c r="H107" s="46"/>
      <c r="I107" s="46"/>
      <c r="J107" s="46"/>
      <c r="K107" s="46"/>
      <c r="L107" s="46"/>
      <c r="M107" s="46"/>
      <c r="N107" s="46"/>
      <c r="O107" s="46"/>
      <c r="P107" s="47"/>
      <c r="Q107" s="48"/>
      <c r="R107" s="49"/>
      <c r="S107" s="50"/>
      <c r="T107" s="51"/>
      <c r="U107" s="79"/>
    </row>
    <row r="108" spans="1:21" outlineLevel="1" x14ac:dyDescent="0.3">
      <c r="A108" s="59"/>
      <c r="B108" s="1"/>
      <c r="C108" s="2"/>
      <c r="D108" s="7"/>
      <c r="F108" s="7"/>
      <c r="G108" s="46"/>
      <c r="H108" s="46"/>
      <c r="I108" s="46"/>
      <c r="J108" s="46"/>
      <c r="K108" s="46"/>
      <c r="L108" s="46"/>
      <c r="M108" s="46"/>
      <c r="N108" s="46"/>
      <c r="O108" s="46"/>
      <c r="P108" s="47"/>
      <c r="Q108" s="48"/>
      <c r="R108" s="49"/>
      <c r="S108" s="50"/>
      <c r="T108" s="51"/>
      <c r="U108" s="79"/>
    </row>
    <row r="109" spans="1:21" outlineLevel="1" x14ac:dyDescent="0.3">
      <c r="A109" s="59"/>
      <c r="B109" s="1"/>
      <c r="C109" s="2"/>
      <c r="D109" s="7"/>
      <c r="F109" s="7"/>
      <c r="G109" s="46"/>
      <c r="H109" s="46"/>
      <c r="I109" s="46"/>
      <c r="J109" s="46"/>
      <c r="K109" s="46"/>
      <c r="L109" s="46"/>
      <c r="M109" s="46"/>
      <c r="N109" s="46"/>
      <c r="O109" s="46"/>
      <c r="P109" s="47"/>
      <c r="Q109" s="48"/>
      <c r="R109" s="49"/>
      <c r="S109" s="50"/>
      <c r="T109" s="51"/>
      <c r="U109" s="79"/>
    </row>
    <row r="110" spans="1:21" outlineLevel="1" x14ac:dyDescent="0.3">
      <c r="A110" s="59"/>
      <c r="B110" s="1"/>
      <c r="C110" s="2"/>
      <c r="D110" s="7"/>
      <c r="F110" s="7"/>
      <c r="G110" s="46"/>
      <c r="H110" s="46"/>
      <c r="I110" s="46"/>
      <c r="J110" s="46"/>
      <c r="K110" s="46"/>
      <c r="L110" s="46"/>
      <c r="M110" s="46"/>
      <c r="N110" s="46"/>
      <c r="O110" s="46"/>
      <c r="P110" s="47"/>
      <c r="Q110" s="48"/>
      <c r="R110" s="49"/>
      <c r="S110" s="50"/>
      <c r="T110" s="51"/>
      <c r="U110" s="79"/>
    </row>
    <row r="111" spans="1:21" outlineLevel="1" x14ac:dyDescent="0.3">
      <c r="A111" s="59"/>
      <c r="B111" s="1"/>
      <c r="C111" s="2"/>
      <c r="D111" s="7"/>
      <c r="F111" s="7"/>
      <c r="G111" s="46"/>
      <c r="H111" s="46"/>
      <c r="I111" s="46"/>
      <c r="J111" s="46"/>
      <c r="K111" s="46"/>
      <c r="L111" s="46"/>
      <c r="M111" s="46"/>
      <c r="N111" s="46"/>
      <c r="O111" s="46"/>
      <c r="P111" s="47"/>
      <c r="Q111" s="48"/>
      <c r="R111" s="49"/>
      <c r="S111" s="50"/>
      <c r="T111" s="51"/>
      <c r="U111" s="79"/>
    </row>
    <row r="112" spans="1:21" outlineLevel="1" x14ac:dyDescent="0.3">
      <c r="A112" s="59"/>
      <c r="B112" s="1"/>
      <c r="C112" s="2"/>
      <c r="D112" s="7"/>
      <c r="F112" s="7"/>
      <c r="G112" s="46"/>
      <c r="H112" s="46"/>
      <c r="I112" s="46"/>
      <c r="J112" s="46"/>
      <c r="K112" s="46"/>
      <c r="L112" s="46"/>
      <c r="M112" s="46"/>
      <c r="N112" s="46"/>
      <c r="O112" s="46"/>
      <c r="P112" s="47"/>
      <c r="Q112" s="48"/>
      <c r="R112" s="49"/>
      <c r="S112" s="50"/>
      <c r="T112" s="51"/>
      <c r="U112" s="79"/>
    </row>
    <row r="113" spans="1:21" outlineLevel="1" x14ac:dyDescent="0.3">
      <c r="A113" s="59"/>
      <c r="B113" s="1"/>
      <c r="P113" s="25"/>
      <c r="Q113" s="26"/>
      <c r="R113" s="27"/>
      <c r="S113" s="26"/>
      <c r="T113" s="37"/>
      <c r="U113" s="78"/>
    </row>
    <row r="114" spans="1:21" ht="4.5" customHeight="1" outlineLevel="1" x14ac:dyDescent="0.3">
      <c r="A114" s="59"/>
      <c r="B114" s="1"/>
      <c r="C114" s="9"/>
      <c r="F114" s="10"/>
      <c r="G114" s="11"/>
      <c r="H114" s="11"/>
      <c r="I114" s="11"/>
      <c r="J114" s="11"/>
      <c r="K114" s="11"/>
      <c r="L114" s="11"/>
      <c r="M114" s="11"/>
      <c r="N114" s="11"/>
      <c r="O114" s="11"/>
      <c r="P114" s="28"/>
      <c r="Q114" s="29"/>
      <c r="R114" s="30"/>
      <c r="S114" s="29"/>
      <c r="T114" s="38"/>
      <c r="U114" s="80"/>
    </row>
    <row r="115" spans="1:21" ht="19.5" outlineLevel="1" thickBot="1" x14ac:dyDescent="0.35">
      <c r="A115" s="59"/>
      <c r="B115" s="1"/>
      <c r="F115" s="12" t="s">
        <v>75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31"/>
      <c r="Q115" s="32">
        <f>+SUM(Q102:Q114)</f>
        <v>25</v>
      </c>
      <c r="R115" s="33">
        <f>+SUM(R102:R114)</f>
        <v>4.5</v>
      </c>
      <c r="S115" s="32">
        <f>+AVERAGE(S102:S114)</f>
        <v>10</v>
      </c>
      <c r="T115" s="39">
        <f>+SUM(T102:T114)</f>
        <v>4.5</v>
      </c>
      <c r="U115" s="81"/>
    </row>
    <row r="116" spans="1:21" outlineLevel="1" x14ac:dyDescent="0.3">
      <c r="A116" s="59"/>
      <c r="B116" s="1"/>
      <c r="P116" s="25"/>
      <c r="Q116" s="26"/>
      <c r="R116" s="27"/>
      <c r="S116" s="26"/>
      <c r="T116" s="37"/>
      <c r="U116" s="78"/>
    </row>
    <row r="117" spans="1:21" x14ac:dyDescent="0.3">
      <c r="A117" s="59"/>
      <c r="B117" s="1">
        <v>8</v>
      </c>
      <c r="F117" s="2" t="s">
        <v>76</v>
      </c>
      <c r="P117" s="25">
        <v>5</v>
      </c>
      <c r="Q117" s="26"/>
      <c r="R117" s="27"/>
      <c r="S117" s="26"/>
      <c r="T117" s="37"/>
      <c r="U117" s="78"/>
    </row>
    <row r="118" spans="1:21" outlineLevel="1" x14ac:dyDescent="0.3">
      <c r="A118" s="59"/>
      <c r="B118" s="1">
        <f>+B$117</f>
        <v>8</v>
      </c>
      <c r="C118" s="2">
        <v>1</v>
      </c>
      <c r="D118" s="7"/>
      <c r="G118" s="3" t="s">
        <v>12</v>
      </c>
      <c r="P118" s="25"/>
      <c r="Q118" s="26"/>
      <c r="R118" s="27"/>
      <c r="S118" s="26"/>
      <c r="T118" s="37"/>
      <c r="U118" s="78"/>
    </row>
    <row r="119" spans="1:21" outlineLevel="1" x14ac:dyDescent="0.3">
      <c r="A119" s="59"/>
      <c r="B119" s="1">
        <f>+B$117</f>
        <v>8</v>
      </c>
      <c r="C119" s="2">
        <v>1</v>
      </c>
      <c r="D119" s="7">
        <v>1</v>
      </c>
      <c r="G119" s="7"/>
      <c r="H119" s="46" t="s">
        <v>13</v>
      </c>
      <c r="I119" s="46"/>
      <c r="J119" s="46"/>
      <c r="K119" s="46"/>
      <c r="L119" s="46"/>
      <c r="M119" s="46"/>
      <c r="N119" s="46"/>
      <c r="O119" s="46"/>
      <c r="P119" s="47"/>
      <c r="Q119" s="48">
        <v>10</v>
      </c>
      <c r="R119" s="49">
        <f t="shared" ref="R119:R129" si="25">+Q119*P$117/P$136</f>
        <v>0.5</v>
      </c>
      <c r="S119" s="50">
        <v>10</v>
      </c>
      <c r="T119" s="51">
        <f t="shared" ref="T119:T129" si="26">+S119*R119/10</f>
        <v>0.5</v>
      </c>
      <c r="U119" s="79"/>
    </row>
    <row r="120" spans="1:21" outlineLevel="1" x14ac:dyDescent="0.3">
      <c r="A120" s="59"/>
      <c r="B120" s="1"/>
      <c r="C120" s="2"/>
      <c r="D120" s="7"/>
      <c r="G120" s="7"/>
      <c r="H120" s="3" t="s">
        <v>81</v>
      </c>
      <c r="P120" s="47"/>
      <c r="Q120" s="48">
        <v>30</v>
      </c>
      <c r="R120" s="49">
        <f t="shared" si="25"/>
        <v>1.5</v>
      </c>
      <c r="S120" s="50">
        <v>10</v>
      </c>
      <c r="T120" s="51">
        <f t="shared" si="26"/>
        <v>1.5</v>
      </c>
      <c r="U120" s="79"/>
    </row>
    <row r="121" spans="1:21" outlineLevel="1" x14ac:dyDescent="0.3">
      <c r="A121" s="59"/>
      <c r="B121" s="1"/>
      <c r="C121" s="2"/>
      <c r="D121" s="7"/>
      <c r="G121" s="7"/>
      <c r="H121" s="3" t="s">
        <v>82</v>
      </c>
      <c r="P121" s="25"/>
      <c r="Q121" s="26">
        <v>20</v>
      </c>
      <c r="R121" s="49">
        <f t="shared" si="25"/>
        <v>1</v>
      </c>
      <c r="S121" s="50">
        <v>10</v>
      </c>
      <c r="T121" s="51">
        <f t="shared" si="26"/>
        <v>1</v>
      </c>
      <c r="U121" s="79"/>
    </row>
    <row r="122" spans="1:21" outlineLevel="1" x14ac:dyDescent="0.3">
      <c r="A122" s="59"/>
      <c r="B122" s="1">
        <f>+B$117</f>
        <v>8</v>
      </c>
      <c r="C122" s="2">
        <v>1</v>
      </c>
      <c r="D122" s="7">
        <v>2</v>
      </c>
      <c r="G122" s="7"/>
      <c r="H122" s="61" t="s">
        <v>14</v>
      </c>
      <c r="I122" s="61"/>
      <c r="J122" s="61"/>
      <c r="K122" s="61"/>
      <c r="L122" s="61"/>
      <c r="M122" s="61"/>
      <c r="N122" s="61"/>
      <c r="O122" s="61"/>
      <c r="P122" s="62"/>
      <c r="Q122" s="63"/>
      <c r="R122" s="64"/>
      <c r="S122" s="26"/>
      <c r="T122" s="65"/>
      <c r="U122" s="83"/>
    </row>
    <row r="123" spans="1:21" outlineLevel="1" x14ac:dyDescent="0.3">
      <c r="A123" s="59"/>
      <c r="B123" s="1">
        <f t="shared" ref="B123:B129" si="27">+B$117</f>
        <v>8</v>
      </c>
      <c r="C123" s="2">
        <v>1</v>
      </c>
      <c r="D123" s="7">
        <v>3</v>
      </c>
      <c r="G123" s="7"/>
      <c r="I123" s="46" t="s">
        <v>66</v>
      </c>
      <c r="J123" s="46"/>
      <c r="K123" s="46"/>
      <c r="L123" s="46"/>
      <c r="M123" s="46"/>
      <c r="N123" s="46"/>
      <c r="O123" s="46"/>
      <c r="P123" s="47"/>
      <c r="Q123" s="48">
        <v>5</v>
      </c>
      <c r="R123" s="49">
        <f t="shared" si="25"/>
        <v>0.25</v>
      </c>
      <c r="S123" s="50">
        <v>10</v>
      </c>
      <c r="T123" s="51">
        <f t="shared" si="26"/>
        <v>0.25</v>
      </c>
      <c r="U123" s="79"/>
    </row>
    <row r="124" spans="1:21" outlineLevel="1" x14ac:dyDescent="0.3">
      <c r="A124" s="59"/>
      <c r="B124" s="1">
        <f t="shared" si="27"/>
        <v>8</v>
      </c>
      <c r="C124" s="2">
        <v>1</v>
      </c>
      <c r="D124" s="7">
        <v>4</v>
      </c>
      <c r="G124" s="7"/>
      <c r="I124" s="46" t="s">
        <v>64</v>
      </c>
      <c r="J124" s="46"/>
      <c r="K124" s="46"/>
      <c r="L124" s="46"/>
      <c r="M124" s="46"/>
      <c r="N124" s="46"/>
      <c r="O124" s="46"/>
      <c r="P124" s="47"/>
      <c r="Q124" s="48">
        <v>10</v>
      </c>
      <c r="R124" s="49">
        <f t="shared" si="25"/>
        <v>0.5</v>
      </c>
      <c r="S124" s="50">
        <v>10</v>
      </c>
      <c r="T124" s="51">
        <f t="shared" si="26"/>
        <v>0.5</v>
      </c>
      <c r="U124" s="79"/>
    </row>
    <row r="125" spans="1:21" outlineLevel="1" x14ac:dyDescent="0.3">
      <c r="A125" s="59"/>
      <c r="B125" s="1"/>
      <c r="C125" s="2"/>
      <c r="D125" s="7"/>
      <c r="G125" s="7"/>
      <c r="I125" s="46" t="s">
        <v>65</v>
      </c>
      <c r="J125" s="46"/>
      <c r="K125" s="46"/>
      <c r="L125" s="46"/>
      <c r="M125" s="46"/>
      <c r="N125" s="46"/>
      <c r="O125" s="46"/>
      <c r="P125" s="47"/>
      <c r="Q125" s="48">
        <v>5</v>
      </c>
      <c r="R125" s="49">
        <f t="shared" si="25"/>
        <v>0.25</v>
      </c>
      <c r="S125" s="50">
        <v>10</v>
      </c>
      <c r="T125" s="51">
        <f t="shared" si="26"/>
        <v>0.25</v>
      </c>
      <c r="U125" s="79"/>
    </row>
    <row r="126" spans="1:21" outlineLevel="1" x14ac:dyDescent="0.3">
      <c r="A126" s="59"/>
      <c r="B126" s="1">
        <f t="shared" si="27"/>
        <v>8</v>
      </c>
      <c r="C126" s="2">
        <v>1</v>
      </c>
      <c r="D126" s="7">
        <v>5</v>
      </c>
      <c r="G126" s="7"/>
      <c r="H126" s="46" t="s">
        <v>15</v>
      </c>
      <c r="I126" s="46"/>
      <c r="J126" s="46"/>
      <c r="K126" s="46"/>
      <c r="L126" s="46"/>
      <c r="M126" s="46"/>
      <c r="N126" s="46"/>
      <c r="O126" s="46"/>
      <c r="P126" s="47"/>
      <c r="Q126" s="48">
        <v>5</v>
      </c>
      <c r="R126" s="49">
        <f t="shared" si="25"/>
        <v>0.25</v>
      </c>
      <c r="S126" s="50">
        <v>10</v>
      </c>
      <c r="T126" s="51">
        <f t="shared" si="26"/>
        <v>0.25</v>
      </c>
      <c r="U126" s="79"/>
    </row>
    <row r="127" spans="1:21" outlineLevel="1" x14ac:dyDescent="0.3">
      <c r="A127" s="59"/>
      <c r="B127" s="1">
        <f t="shared" si="27"/>
        <v>8</v>
      </c>
      <c r="C127" s="2">
        <v>1</v>
      </c>
      <c r="D127" s="7">
        <v>6</v>
      </c>
      <c r="G127" s="7"/>
      <c r="H127" s="46" t="s">
        <v>16</v>
      </c>
      <c r="I127" s="46"/>
      <c r="J127" s="46"/>
      <c r="K127" s="46"/>
      <c r="L127" s="46"/>
      <c r="M127" s="46"/>
      <c r="N127" s="46"/>
      <c r="O127" s="46"/>
      <c r="P127" s="47"/>
      <c r="Q127" s="48">
        <v>5</v>
      </c>
      <c r="R127" s="49">
        <f t="shared" si="25"/>
        <v>0.25</v>
      </c>
      <c r="S127" s="50">
        <v>10</v>
      </c>
      <c r="T127" s="51">
        <f t="shared" si="26"/>
        <v>0.25</v>
      </c>
      <c r="U127" s="79"/>
    </row>
    <row r="128" spans="1:21" outlineLevel="1" x14ac:dyDescent="0.3">
      <c r="A128" s="59"/>
      <c r="B128" s="1">
        <f t="shared" si="27"/>
        <v>8</v>
      </c>
      <c r="C128" s="2">
        <v>1</v>
      </c>
      <c r="D128" s="7">
        <v>7</v>
      </c>
      <c r="G128" s="7"/>
      <c r="H128" s="46" t="s">
        <v>17</v>
      </c>
      <c r="I128" s="46"/>
      <c r="J128" s="46"/>
      <c r="K128" s="46"/>
      <c r="L128" s="46"/>
      <c r="M128" s="46"/>
      <c r="N128" s="46"/>
      <c r="O128" s="46"/>
      <c r="P128" s="47"/>
      <c r="Q128" s="48">
        <v>2</v>
      </c>
      <c r="R128" s="49">
        <f t="shared" si="25"/>
        <v>0.1</v>
      </c>
      <c r="S128" s="50">
        <v>10</v>
      </c>
      <c r="T128" s="51">
        <f t="shared" si="26"/>
        <v>0.1</v>
      </c>
      <c r="U128" s="79"/>
    </row>
    <row r="129" spans="1:21" outlineLevel="1" x14ac:dyDescent="0.3">
      <c r="A129" s="59"/>
      <c r="B129" s="1">
        <f t="shared" si="27"/>
        <v>8</v>
      </c>
      <c r="C129" s="2">
        <v>1</v>
      </c>
      <c r="D129" s="7">
        <v>8</v>
      </c>
      <c r="G129" s="7"/>
      <c r="H129" s="46" t="s">
        <v>18</v>
      </c>
      <c r="I129" s="46"/>
      <c r="J129" s="46"/>
      <c r="K129" s="46"/>
      <c r="L129" s="46"/>
      <c r="M129" s="46"/>
      <c r="N129" s="46"/>
      <c r="O129" s="46"/>
      <c r="P129" s="47"/>
      <c r="Q129" s="48">
        <v>2</v>
      </c>
      <c r="R129" s="49">
        <f t="shared" si="25"/>
        <v>0.1</v>
      </c>
      <c r="S129" s="50">
        <v>10</v>
      </c>
      <c r="T129" s="51">
        <f t="shared" si="26"/>
        <v>0.1</v>
      </c>
      <c r="U129" s="79"/>
    </row>
    <row r="130" spans="1:21" outlineLevel="1" x14ac:dyDescent="0.3">
      <c r="A130" s="59"/>
      <c r="B130" s="1">
        <f>+B$117</f>
        <v>8</v>
      </c>
      <c r="C130" s="2">
        <v>2</v>
      </c>
      <c r="D130" s="7"/>
      <c r="G130" s="46" t="s">
        <v>52</v>
      </c>
      <c r="H130" s="46"/>
      <c r="I130" s="46"/>
      <c r="J130" s="46"/>
      <c r="K130" s="46"/>
      <c r="L130" s="46"/>
      <c r="M130" s="46"/>
      <c r="N130" s="46"/>
      <c r="O130" s="46"/>
      <c r="P130" s="47"/>
      <c r="Q130" s="48">
        <v>1</v>
      </c>
      <c r="R130" s="49">
        <f>+Q130*P$117/P$136</f>
        <v>0.05</v>
      </c>
      <c r="S130" s="50">
        <v>10</v>
      </c>
      <c r="T130" s="51">
        <f t="shared" ref="T130" si="28">+S130*R130/10</f>
        <v>0.05</v>
      </c>
      <c r="U130" s="79"/>
    </row>
    <row r="131" spans="1:21" outlineLevel="1" x14ac:dyDescent="0.3">
      <c r="A131" s="59"/>
      <c r="B131" s="1">
        <f>+B$117</f>
        <v>8</v>
      </c>
      <c r="C131" s="2">
        <v>3</v>
      </c>
      <c r="D131" s="7"/>
      <c r="G131" s="46" t="s">
        <v>53</v>
      </c>
      <c r="H131" s="46"/>
      <c r="I131" s="46"/>
      <c r="J131" s="46"/>
      <c r="K131" s="46"/>
      <c r="L131" s="46"/>
      <c r="M131" s="46"/>
      <c r="N131" s="46"/>
      <c r="O131" s="46"/>
      <c r="P131" s="47"/>
      <c r="Q131" s="48">
        <v>5</v>
      </c>
      <c r="R131" s="49">
        <f>+Q131*P$117/P$136</f>
        <v>0.25</v>
      </c>
      <c r="S131" s="50">
        <v>10</v>
      </c>
      <c r="T131" s="51">
        <f t="shared" ref="T131" si="29">+S131*R131/10</f>
        <v>0.25</v>
      </c>
      <c r="U131" s="79"/>
    </row>
    <row r="132" spans="1:21" outlineLevel="1" x14ac:dyDescent="0.3">
      <c r="A132" s="59"/>
      <c r="B132" s="1"/>
      <c r="P132" s="25"/>
      <c r="Q132" s="26"/>
      <c r="R132" s="27"/>
      <c r="S132" s="26"/>
      <c r="T132" s="37"/>
      <c r="U132" s="78"/>
    </row>
    <row r="133" spans="1:21" ht="4.5" customHeight="1" outlineLevel="1" x14ac:dyDescent="0.3">
      <c r="A133" s="59"/>
      <c r="B133" s="1"/>
      <c r="C133" s="9"/>
      <c r="F133" s="10"/>
      <c r="G133" s="11"/>
      <c r="H133" s="11"/>
      <c r="I133" s="11"/>
      <c r="J133" s="11"/>
      <c r="K133" s="11"/>
      <c r="L133" s="11"/>
      <c r="M133" s="11"/>
      <c r="N133" s="11"/>
      <c r="O133" s="11"/>
      <c r="P133" s="28"/>
      <c r="Q133" s="29"/>
      <c r="R133" s="30"/>
      <c r="S133" s="29"/>
      <c r="T133" s="38"/>
      <c r="U133" s="80"/>
    </row>
    <row r="134" spans="1:21" ht="19.5" outlineLevel="1" thickBot="1" x14ac:dyDescent="0.35">
      <c r="A134" s="59"/>
      <c r="B134" s="1"/>
      <c r="F134" s="2" t="s">
        <v>77</v>
      </c>
      <c r="G134" s="13"/>
      <c r="H134" s="13"/>
      <c r="I134" s="13"/>
      <c r="J134" s="13"/>
      <c r="K134" s="13"/>
      <c r="L134" s="13"/>
      <c r="M134" s="13"/>
      <c r="N134" s="13"/>
      <c r="O134" s="13"/>
      <c r="P134" s="31"/>
      <c r="Q134" s="32">
        <f>+SUM(Q117:Q133)</f>
        <v>100</v>
      </c>
      <c r="R134" s="74">
        <f>+SUM(R117:R133)</f>
        <v>4.9999999999999991</v>
      </c>
      <c r="S134" s="75">
        <f>+AVERAGE(S117:S133)</f>
        <v>10</v>
      </c>
      <c r="T134" s="76">
        <f>+SUM(T117:T133)</f>
        <v>4.9999999999999991</v>
      </c>
      <c r="U134" s="81"/>
    </row>
    <row r="135" spans="1:21" ht="21.75" customHeight="1" x14ac:dyDescent="0.3">
      <c r="A135" s="59"/>
      <c r="B135" s="1"/>
      <c r="P135" s="25"/>
      <c r="Q135" s="26"/>
      <c r="R135" s="27"/>
      <c r="S135" s="29"/>
      <c r="T135" s="37"/>
      <c r="U135" s="78"/>
    </row>
    <row r="136" spans="1:21" ht="19.5" thickBot="1" x14ac:dyDescent="0.35">
      <c r="A136" s="59"/>
      <c r="B136" s="21" t="s">
        <v>28</v>
      </c>
      <c r="C136" s="19"/>
      <c r="D136" s="19"/>
      <c r="E136" s="19"/>
      <c r="F136" s="20"/>
      <c r="G136" s="19"/>
      <c r="H136" s="19"/>
      <c r="I136" s="19"/>
      <c r="J136" s="19"/>
      <c r="K136" s="19"/>
      <c r="L136" s="19"/>
      <c r="M136" s="19"/>
      <c r="N136" s="19"/>
      <c r="O136" s="19"/>
      <c r="P136" s="34">
        <f>+SUM(P17:P135)</f>
        <v>100</v>
      </c>
      <c r="Q136" s="35">
        <f>+SUM(Q17:Q135)/8/2</f>
        <v>84.625</v>
      </c>
      <c r="R136" s="36">
        <f>+SUM(R17:R135)/2</f>
        <v>78.820000000000007</v>
      </c>
      <c r="S136" s="40">
        <f>+(S88+S134+S115+S100+S70+S54+S38+S25)/8</f>
        <v>10</v>
      </c>
      <c r="T136" s="40">
        <f>+(T88+T134+T115+T100+T70+T54+T38+T25)</f>
        <v>78.819999999999993</v>
      </c>
      <c r="U136" s="84"/>
    </row>
    <row r="137" spans="1:21" ht="19.5" thickTop="1" x14ac:dyDescent="0.3">
      <c r="U137" s="85"/>
    </row>
    <row r="138" spans="1:21" customFormat="1" x14ac:dyDescent="0.3">
      <c r="B138" s="53" t="s">
        <v>46</v>
      </c>
      <c r="C138" s="54"/>
      <c r="G138" s="53"/>
      <c r="H138" s="54"/>
      <c r="I138" s="55"/>
      <c r="O138" s="41" t="s">
        <v>39</v>
      </c>
      <c r="Q138" s="56"/>
      <c r="R138" s="56"/>
      <c r="U138" s="87" t="s">
        <v>41</v>
      </c>
    </row>
    <row r="139" spans="1:21" customFormat="1" x14ac:dyDescent="0.3">
      <c r="B139" s="53"/>
      <c r="C139" s="54"/>
      <c r="G139" s="53"/>
      <c r="H139" s="54"/>
      <c r="I139" s="55"/>
      <c r="O139" s="41"/>
      <c r="Q139" s="56"/>
      <c r="R139" s="56"/>
      <c r="U139" s="86"/>
    </row>
    <row r="140" spans="1:21" customFormat="1" x14ac:dyDescent="0.3">
      <c r="B140" s="53" t="s">
        <v>47</v>
      </c>
      <c r="C140" s="54"/>
      <c r="G140" s="53"/>
      <c r="H140" s="54"/>
      <c r="I140" s="55"/>
      <c r="O140" s="41" t="s">
        <v>39</v>
      </c>
      <c r="Q140" s="56"/>
      <c r="R140" s="56"/>
      <c r="U140" s="87" t="s">
        <v>41</v>
      </c>
    </row>
    <row r="141" spans="1:21" customFormat="1" x14ac:dyDescent="0.3">
      <c r="B141" s="53"/>
      <c r="C141" s="54"/>
      <c r="G141" s="53"/>
      <c r="H141" s="57"/>
      <c r="I141" s="55"/>
      <c r="Q141" s="56"/>
      <c r="R141" s="56"/>
      <c r="U141" s="86"/>
    </row>
    <row r="142" spans="1:21" customFormat="1" x14ac:dyDescent="0.3">
      <c r="B142" s="53" t="s">
        <v>49</v>
      </c>
      <c r="C142" s="54"/>
      <c r="G142" s="53"/>
      <c r="H142" s="57"/>
      <c r="I142" s="55"/>
      <c r="Q142" s="56"/>
      <c r="R142" s="56"/>
      <c r="U142" s="86"/>
    </row>
    <row r="143" spans="1:21" customFormat="1" x14ac:dyDescent="0.3">
      <c r="B143" s="53"/>
      <c r="C143" s="54" t="s">
        <v>50</v>
      </c>
      <c r="G143" s="53"/>
      <c r="H143" s="57"/>
      <c r="I143" s="55"/>
      <c r="Q143" s="56"/>
      <c r="R143" s="56"/>
      <c r="U143" s="86"/>
    </row>
    <row r="144" spans="1:21" customFormat="1" x14ac:dyDescent="0.3">
      <c r="B144" s="53" t="s">
        <v>48</v>
      </c>
      <c r="C144" s="54"/>
      <c r="G144" s="53"/>
      <c r="H144" s="57"/>
      <c r="I144" s="55"/>
      <c r="O144" s="41" t="s">
        <v>39</v>
      </c>
      <c r="Q144" s="56"/>
      <c r="R144" s="56"/>
      <c r="U144" s="87" t="s">
        <v>41</v>
      </c>
    </row>
    <row r="145" spans="21:21" x14ac:dyDescent="0.3">
      <c r="U145" s="85"/>
    </row>
    <row r="146" spans="21:21" x14ac:dyDescent="0.3">
      <c r="U146" s="85"/>
    </row>
    <row r="147" spans="21:21" x14ac:dyDescent="0.3">
      <c r="U147" s="85"/>
    </row>
    <row r="148" spans="21:21" x14ac:dyDescent="0.3">
      <c r="U148" s="85"/>
    </row>
    <row r="149" spans="21:21" x14ac:dyDescent="0.3">
      <c r="U149" s="85"/>
    </row>
    <row r="150" spans="21:21" x14ac:dyDescent="0.3">
      <c r="U150" s="85"/>
    </row>
    <row r="151" spans="21:21" x14ac:dyDescent="0.3">
      <c r="U151" s="85"/>
    </row>
    <row r="152" spans="21:21" x14ac:dyDescent="0.3">
      <c r="U152" s="85"/>
    </row>
    <row r="153" spans="21:21" x14ac:dyDescent="0.3">
      <c r="U153" s="85"/>
    </row>
    <row r="154" spans="21:21" x14ac:dyDescent="0.3">
      <c r="U154" s="85"/>
    </row>
    <row r="155" spans="21:21" x14ac:dyDescent="0.3">
      <c r="U155" s="85"/>
    </row>
  </sheetData>
  <pageMargins left="0.45" right="0.45" top="0.5" bottom="0.5" header="0.3" footer="0.3"/>
  <pageSetup paperSize="9" scale="80" fitToHeight="0" orientation="landscape" horizontalDpi="300" verticalDpi="300" r:id="rId1"/>
  <headerFooter>
    <oddFooter>&amp;L&amp;F : &amp;A : &amp;D : &amp;T&amp;R&amp;P of &amp;N</oddFooter>
  </headerFooter>
  <rowBreaks count="2" manualBreakCount="2">
    <brk id="25" min="1" max="20" man="1"/>
    <brk id="100" min="1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13</vt:i4>
      </vt:variant>
    </vt:vector>
  </HeadingPairs>
  <TitlesOfParts>
    <vt:vector size="16" baseType="lpstr">
      <vt:lpstr>Sheet1</vt:lpstr>
      <vt:lpstr>Sheet2</vt:lpstr>
      <vt:lpstr>Sheet3</vt:lpstr>
      <vt:lpstr>Sheet1!_Toc349216097</vt:lpstr>
      <vt:lpstr>Sheet1!_Toc349216098</vt:lpstr>
      <vt:lpstr>Sheet1!_Toc349216099</vt:lpstr>
      <vt:lpstr>Sheet1!_Toc349216100</vt:lpstr>
      <vt:lpstr>Sheet1!_Toc349216101</vt:lpstr>
      <vt:lpstr>Sheet1!_Toc349216102</vt:lpstr>
      <vt:lpstr>Sheet1!_Toc349216103</vt:lpstr>
      <vt:lpstr>Sheet1!_Toc349216104</vt:lpstr>
      <vt:lpstr>Sheet1!_Toc349216105</vt:lpstr>
      <vt:lpstr>Sheet1!_Toc349216106</vt:lpstr>
      <vt:lpstr>Sheet1!_Toc349216107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Robertson</dc:creator>
  <cp:lastModifiedBy>Dr James Robertson UK</cp:lastModifiedBy>
  <cp:lastPrinted>2013-02-21T06:26:28Z</cp:lastPrinted>
  <dcterms:created xsi:type="dcterms:W3CDTF">2012-11-13T11:51:59Z</dcterms:created>
  <dcterms:modified xsi:type="dcterms:W3CDTF">2014-09-05T19:02:23Z</dcterms:modified>
</cp:coreProperties>
</file>